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Exchange\Для СТ\От  экономиста\От экономиста 2017\"/>
    </mc:Choice>
  </mc:AlternateContent>
  <bookViews>
    <workbookView xWindow="0" yWindow="0" windowWidth="28800" windowHeight="11775" firstSheet="2" activeTab="10"/>
  </bookViews>
  <sheets>
    <sheet name="канц.товары" sheetId="1" r:id="rId1"/>
    <sheet name="мягкий инвентарь" sheetId="3" r:id="rId2"/>
    <sheet name="моющие" sheetId="4" r:id="rId3"/>
    <sheet name="посуда" sheetId="5" r:id="rId4"/>
    <sheet name="оргтехника" sheetId="7" r:id="rId5"/>
    <sheet name="хоз товары" sheetId="13" r:id="rId6"/>
    <sheet name="электробыт" sheetId="14" r:id="rId7"/>
    <sheet name="сантех" sheetId="15" r:id="rId8"/>
    <sheet name="электротовары" sheetId="16" r:id="rId9"/>
    <sheet name="ГО ЧС" sheetId="20" r:id="rId10"/>
    <sheet name="бланки" sheetId="17" r:id="rId11"/>
  </sheets>
  <calcPr calcId="162913"/>
</workbook>
</file>

<file path=xl/calcChain.xml><?xml version="1.0" encoding="utf-8"?>
<calcChain xmlns="http://schemas.openxmlformats.org/spreadsheetml/2006/main">
  <c r="F23" i="20" l="1"/>
  <c r="F22" i="20"/>
  <c r="F21" i="20"/>
  <c r="F20" i="20"/>
  <c r="F19" i="20"/>
  <c r="F18" i="20"/>
  <c r="F17" i="20"/>
  <c r="F16" i="20"/>
  <c r="F15" i="20"/>
  <c r="F14" i="20"/>
  <c r="F13" i="20"/>
  <c r="F12" i="20"/>
  <c r="F24" i="20" s="1"/>
  <c r="H30" i="3" l="1"/>
  <c r="G12" i="16" l="1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11" i="16"/>
  <c r="H16" i="7" l="1"/>
  <c r="G16" i="7"/>
  <c r="F16" i="7"/>
  <c r="H55" i="7" l="1"/>
  <c r="G55" i="7"/>
  <c r="G56" i="7"/>
  <c r="H56" i="7" s="1"/>
  <c r="F55" i="7"/>
  <c r="F56" i="7"/>
  <c r="R18" i="14" l="1"/>
  <c r="S18" i="14" s="1"/>
  <c r="R19" i="14"/>
  <c r="S19" i="14" s="1"/>
  <c r="R20" i="14"/>
  <c r="S20" i="14" s="1"/>
  <c r="G18" i="14"/>
  <c r="G19" i="14"/>
  <c r="G20" i="14"/>
  <c r="H12" i="16"/>
  <c r="H13" i="16"/>
  <c r="H14" i="16"/>
  <c r="H15" i="16"/>
  <c r="H16" i="16"/>
  <c r="H17" i="16"/>
  <c r="I17" i="16" s="1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11" i="16"/>
  <c r="I12" i="15"/>
  <c r="H12" i="15"/>
  <c r="G12" i="15"/>
  <c r="H17" i="13"/>
  <c r="H18" i="13"/>
  <c r="H32" i="13"/>
  <c r="H33" i="13"/>
  <c r="H34" i="13"/>
  <c r="I34" i="13" s="1"/>
  <c r="H35" i="13"/>
  <c r="I35" i="13" s="1"/>
  <c r="H36" i="13"/>
  <c r="I36" i="13" s="1"/>
  <c r="H37" i="13"/>
  <c r="I37" i="13" s="1"/>
  <c r="H38" i="13"/>
  <c r="I38" i="13" s="1"/>
  <c r="H39" i="13"/>
  <c r="I39" i="13" s="1"/>
  <c r="H40" i="13"/>
  <c r="I40" i="13" s="1"/>
  <c r="H41" i="13"/>
  <c r="I41" i="13" s="1"/>
  <c r="H42" i="13"/>
  <c r="I42" i="13" s="1"/>
  <c r="H43" i="13"/>
  <c r="I43" i="13" s="1"/>
  <c r="H44" i="13"/>
  <c r="I44" i="13" s="1"/>
  <c r="H45" i="13"/>
  <c r="I45" i="13" s="1"/>
  <c r="H46" i="13"/>
  <c r="I46" i="13" s="1"/>
  <c r="H47" i="13"/>
  <c r="I47" i="13" s="1"/>
  <c r="H48" i="13"/>
  <c r="I48" i="13" s="1"/>
  <c r="H49" i="13"/>
  <c r="I49" i="13" s="1"/>
  <c r="H50" i="13"/>
  <c r="I50" i="13" s="1"/>
  <c r="H51" i="13"/>
  <c r="I51" i="13" s="1"/>
  <c r="H52" i="13"/>
  <c r="I52" i="13" s="1"/>
  <c r="H53" i="13"/>
  <c r="I53" i="13" s="1"/>
  <c r="H54" i="13"/>
  <c r="I54" i="13" s="1"/>
  <c r="H55" i="13"/>
  <c r="I55" i="13" s="1"/>
  <c r="H56" i="13"/>
  <c r="I56" i="13" s="1"/>
  <c r="H11" i="13"/>
  <c r="G13" i="15" l="1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11" i="15"/>
  <c r="H38" i="15"/>
  <c r="I38" i="15" s="1"/>
  <c r="H13" i="15"/>
  <c r="H14" i="15"/>
  <c r="I14" i="15" s="1"/>
  <c r="H15" i="15"/>
  <c r="I15" i="15" s="1"/>
  <c r="H16" i="15"/>
  <c r="I16" i="15" s="1"/>
  <c r="H17" i="15"/>
  <c r="I17" i="15" s="1"/>
  <c r="H18" i="15"/>
  <c r="H19" i="15"/>
  <c r="I19" i="15" s="1"/>
  <c r="H20" i="15"/>
  <c r="I20" i="15" s="1"/>
  <c r="H21" i="15"/>
  <c r="I21" i="15" s="1"/>
  <c r="H22" i="15"/>
  <c r="H23" i="15"/>
  <c r="I23" i="15" s="1"/>
  <c r="H24" i="15"/>
  <c r="I24" i="15" s="1"/>
  <c r="H25" i="15"/>
  <c r="I25" i="15" s="1"/>
  <c r="H26" i="15"/>
  <c r="H27" i="15"/>
  <c r="I27" i="15" s="1"/>
  <c r="H28" i="15"/>
  <c r="I28" i="15" s="1"/>
  <c r="H29" i="15"/>
  <c r="I29" i="15" s="1"/>
  <c r="H30" i="15"/>
  <c r="H31" i="15"/>
  <c r="I31" i="15" s="1"/>
  <c r="H32" i="15"/>
  <c r="I32" i="15" s="1"/>
  <c r="H33" i="15"/>
  <c r="I33" i="15" s="1"/>
  <c r="H34" i="15"/>
  <c r="H35" i="15"/>
  <c r="I35" i="15" s="1"/>
  <c r="H36" i="15"/>
  <c r="I36" i="15" s="1"/>
  <c r="H37" i="15"/>
  <c r="I37" i="15" s="1"/>
  <c r="H11" i="15"/>
  <c r="I13" i="16"/>
  <c r="I14" i="16"/>
  <c r="I15" i="16"/>
  <c r="I16" i="16"/>
  <c r="I18" i="16"/>
  <c r="I19" i="16"/>
  <c r="I20" i="16"/>
  <c r="I27" i="16"/>
  <c r="I28" i="16"/>
  <c r="I29" i="16"/>
  <c r="I30" i="16"/>
  <c r="I11" i="16"/>
  <c r="I12" i="16"/>
  <c r="I21" i="16"/>
  <c r="I22" i="16"/>
  <c r="I23" i="16"/>
  <c r="I24" i="16"/>
  <c r="I25" i="16"/>
  <c r="I26" i="16"/>
  <c r="G31" i="16"/>
  <c r="I13" i="15"/>
  <c r="I18" i="15"/>
  <c r="I22" i="15"/>
  <c r="I26" i="15"/>
  <c r="I30" i="15"/>
  <c r="I34" i="15"/>
  <c r="I11" i="15"/>
  <c r="I31" i="16" l="1"/>
  <c r="G39" i="15"/>
  <c r="I39" i="15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H127" i="17" l="1"/>
  <c r="H126" i="17"/>
  <c r="H125" i="17"/>
  <c r="H124" i="17"/>
  <c r="H123" i="17"/>
  <c r="H122" i="17"/>
  <c r="H121" i="17"/>
  <c r="H120" i="17"/>
  <c r="H119" i="17"/>
  <c r="H118" i="17"/>
  <c r="H117" i="17"/>
  <c r="H116" i="17"/>
  <c r="H115" i="17"/>
  <c r="H114" i="17"/>
  <c r="H113" i="17"/>
  <c r="H112" i="17"/>
  <c r="H111" i="17"/>
  <c r="H110" i="17"/>
  <c r="H109" i="17"/>
  <c r="H108" i="17"/>
  <c r="H107" i="17"/>
  <c r="H106" i="17"/>
  <c r="H105" i="17"/>
  <c r="H104" i="17"/>
  <c r="H103" i="17"/>
  <c r="H102" i="17"/>
  <c r="T25" i="4" l="1"/>
  <c r="T26" i="4"/>
  <c r="I11" i="13" l="1"/>
  <c r="G11" i="13"/>
  <c r="E16" i="13"/>
  <c r="H16" i="13" s="1"/>
  <c r="E12" i="13"/>
  <c r="H12" i="13" s="1"/>
  <c r="E13" i="13"/>
  <c r="H13" i="13" s="1"/>
  <c r="E14" i="13"/>
  <c r="H14" i="13" s="1"/>
  <c r="E15" i="13"/>
  <c r="H15" i="13" s="1"/>
  <c r="E19" i="13"/>
  <c r="H19" i="13" s="1"/>
  <c r="E20" i="13"/>
  <c r="H20" i="13" s="1"/>
  <c r="E21" i="13"/>
  <c r="H21" i="13" s="1"/>
  <c r="E22" i="13"/>
  <c r="H22" i="13" s="1"/>
  <c r="E23" i="13"/>
  <c r="H23" i="13" s="1"/>
  <c r="E24" i="13"/>
  <c r="H24" i="13" s="1"/>
  <c r="E25" i="13"/>
  <c r="E26" i="13"/>
  <c r="H26" i="13" s="1"/>
  <c r="E27" i="13"/>
  <c r="H27" i="13" s="1"/>
  <c r="E28" i="13"/>
  <c r="H28" i="13" s="1"/>
  <c r="H29" i="13"/>
  <c r="E30" i="13"/>
  <c r="H30" i="13" s="1"/>
  <c r="E31" i="13"/>
  <c r="G31" i="13" l="1"/>
  <c r="H31" i="13"/>
  <c r="I31" i="13" s="1"/>
  <c r="H25" i="13"/>
  <c r="I25" i="13" s="1"/>
  <c r="G32" i="13" l="1"/>
  <c r="G33" i="13"/>
  <c r="G34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I29" i="13"/>
  <c r="I30" i="13"/>
  <c r="I12" i="13"/>
  <c r="G12" i="13" l="1"/>
  <c r="G30" i="13"/>
  <c r="G29" i="13"/>
  <c r="H14" i="7" l="1"/>
  <c r="H15" i="7"/>
  <c r="H21" i="7"/>
  <c r="H26" i="7"/>
  <c r="H27" i="7"/>
  <c r="H30" i="7"/>
  <c r="H33" i="7"/>
  <c r="H37" i="7"/>
  <c r="H41" i="7"/>
  <c r="H46" i="7"/>
  <c r="H51" i="7"/>
  <c r="G12" i="7"/>
  <c r="H12" i="7" s="1"/>
  <c r="G13" i="7"/>
  <c r="H13" i="7" s="1"/>
  <c r="G14" i="7"/>
  <c r="G18" i="7"/>
  <c r="H18" i="7" s="1"/>
  <c r="G19" i="7"/>
  <c r="H19" i="7" s="1"/>
  <c r="G20" i="7"/>
  <c r="H20" i="7" s="1"/>
  <c r="G21" i="7"/>
  <c r="G22" i="7"/>
  <c r="H22" i="7" s="1"/>
  <c r="G23" i="7"/>
  <c r="H23" i="7" s="1"/>
  <c r="G24" i="7"/>
  <c r="H24" i="7" s="1"/>
  <c r="G26" i="7"/>
  <c r="G27" i="7"/>
  <c r="G28" i="7"/>
  <c r="H28" i="7" s="1"/>
  <c r="G29" i="7"/>
  <c r="H29" i="7" s="1"/>
  <c r="G33" i="7"/>
  <c r="G34" i="7"/>
  <c r="H34" i="7" s="1"/>
  <c r="G35" i="7"/>
  <c r="H35" i="7" s="1"/>
  <c r="G36" i="7"/>
  <c r="H36" i="7" s="1"/>
  <c r="G37" i="7"/>
  <c r="G38" i="7"/>
  <c r="H38" i="7" s="1"/>
  <c r="G39" i="7"/>
  <c r="H39" i="7" s="1"/>
  <c r="G40" i="7"/>
  <c r="H40" i="7" s="1"/>
  <c r="G41" i="7"/>
  <c r="G42" i="7"/>
  <c r="H42" i="7" s="1"/>
  <c r="G44" i="7"/>
  <c r="H44" i="7" s="1"/>
  <c r="G45" i="7"/>
  <c r="H45" i="7" s="1"/>
  <c r="G46" i="7"/>
  <c r="G47" i="7"/>
  <c r="H47" i="7" s="1"/>
  <c r="G48" i="7"/>
  <c r="H48" i="7" s="1"/>
  <c r="G49" i="7"/>
  <c r="H49" i="7" s="1"/>
  <c r="G51" i="7"/>
  <c r="G52" i="7"/>
  <c r="H52" i="7" s="1"/>
  <c r="G54" i="7"/>
  <c r="H54" i="7" s="1"/>
  <c r="G11" i="7"/>
  <c r="H11" i="7" s="1"/>
  <c r="F12" i="7"/>
  <c r="F13" i="7"/>
  <c r="F14" i="7"/>
  <c r="F15" i="7"/>
  <c r="F18" i="7"/>
  <c r="F19" i="7"/>
  <c r="F20" i="7"/>
  <c r="F21" i="7"/>
  <c r="F22" i="7"/>
  <c r="F23" i="7"/>
  <c r="F24" i="7"/>
  <c r="F26" i="7"/>
  <c r="F27" i="7"/>
  <c r="F29" i="7"/>
  <c r="F30" i="7"/>
  <c r="F33" i="7"/>
  <c r="F34" i="7"/>
  <c r="F35" i="7"/>
  <c r="F36" i="7"/>
  <c r="F37" i="7"/>
  <c r="F38" i="7"/>
  <c r="F39" i="7"/>
  <c r="F40" i="7"/>
  <c r="F41" i="7"/>
  <c r="F42" i="7"/>
  <c r="F44" i="7"/>
  <c r="F45" i="7"/>
  <c r="F46" i="7"/>
  <c r="F47" i="7"/>
  <c r="F48" i="7"/>
  <c r="F49" i="7"/>
  <c r="F51" i="7"/>
  <c r="F52" i="7"/>
  <c r="F54" i="7"/>
  <c r="F11" i="7"/>
  <c r="H57" i="7" l="1"/>
  <c r="F57" i="7"/>
  <c r="I24" i="13"/>
  <c r="I32" i="13"/>
  <c r="I33" i="13"/>
  <c r="G35" i="13"/>
  <c r="G36" i="13"/>
  <c r="Q24" i="4"/>
  <c r="U26" i="4"/>
  <c r="S26" i="4"/>
  <c r="U25" i="4"/>
  <c r="S25" i="4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11" i="1"/>
  <c r="G22" i="1"/>
  <c r="E11" i="1"/>
  <c r="G11" i="1" s="1"/>
  <c r="V53" i="1" l="1"/>
  <c r="G57" i="13"/>
  <c r="S24" i="4"/>
  <c r="T24" i="4"/>
  <c r="U24" i="4" s="1"/>
  <c r="E12" i="1" l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G29" i="1" s="1"/>
  <c r="E30" i="1"/>
  <c r="G30" i="1" s="1"/>
  <c r="E31" i="1"/>
  <c r="G31" i="1" s="1"/>
  <c r="E32" i="1"/>
  <c r="G32" i="1" s="1"/>
  <c r="E33" i="1"/>
  <c r="G33" i="1" s="1"/>
  <c r="E34" i="1"/>
  <c r="G34" i="1" s="1"/>
  <c r="E35" i="1"/>
  <c r="G35" i="1" s="1"/>
  <c r="E36" i="1"/>
  <c r="G36" i="1" s="1"/>
  <c r="E37" i="1"/>
  <c r="G37" i="1" s="1"/>
  <c r="E38" i="1"/>
  <c r="G38" i="1" s="1"/>
  <c r="E39" i="1"/>
  <c r="G39" i="1" s="1"/>
  <c r="E40" i="1"/>
  <c r="G40" i="1" s="1"/>
  <c r="E41" i="1"/>
  <c r="G41" i="1" s="1"/>
  <c r="E42" i="1"/>
  <c r="G42" i="1" s="1"/>
  <c r="E43" i="1"/>
  <c r="G43" i="1" s="1"/>
  <c r="E44" i="1"/>
  <c r="G44" i="1" s="1"/>
  <c r="E45" i="1"/>
  <c r="G45" i="1" s="1"/>
  <c r="E46" i="1"/>
  <c r="G46" i="1" s="1"/>
  <c r="E47" i="1"/>
  <c r="G47" i="1" s="1"/>
  <c r="E48" i="1"/>
  <c r="G48" i="1" s="1"/>
  <c r="E49" i="1"/>
  <c r="G49" i="1" s="1"/>
  <c r="E50" i="1"/>
  <c r="G50" i="1" s="1"/>
  <c r="E51" i="1"/>
  <c r="G51" i="1" s="1"/>
  <c r="E52" i="1"/>
  <c r="G52" i="1" s="1"/>
  <c r="G53" i="1" l="1"/>
  <c r="H101" i="17"/>
  <c r="H100" i="17"/>
  <c r="H99" i="17"/>
  <c r="H98" i="17"/>
  <c r="H97" i="17"/>
  <c r="H96" i="17"/>
  <c r="H95" i="17"/>
  <c r="H94" i="17"/>
  <c r="H93" i="17"/>
  <c r="H92" i="17"/>
  <c r="H91" i="17"/>
  <c r="H90" i="17"/>
  <c r="H89" i="17"/>
  <c r="H88" i="17"/>
  <c r="H87" i="17"/>
  <c r="H86" i="17"/>
  <c r="H85" i="17"/>
  <c r="H84" i="17"/>
  <c r="H83" i="17"/>
  <c r="H82" i="17"/>
  <c r="H81" i="17"/>
  <c r="H80" i="17"/>
  <c r="H79" i="17"/>
  <c r="H78" i="17"/>
  <c r="H77" i="17"/>
  <c r="H76" i="17"/>
  <c r="H75" i="17"/>
  <c r="H74" i="17"/>
  <c r="H73" i="17"/>
  <c r="H72" i="17"/>
  <c r="H71" i="17"/>
  <c r="H70" i="17"/>
  <c r="H69" i="17"/>
  <c r="H68" i="17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49" i="17"/>
  <c r="H48" i="17"/>
  <c r="H47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1" i="17"/>
  <c r="H10" i="17"/>
  <c r="H128" i="17" l="1"/>
  <c r="E17" i="14" l="1"/>
  <c r="E13" i="14"/>
  <c r="E14" i="14"/>
  <c r="E15" i="14"/>
  <c r="E16" i="14"/>
  <c r="E12" i="14"/>
  <c r="G12" i="14" l="1"/>
  <c r="R12" i="14"/>
  <c r="S12" i="14" s="1"/>
  <c r="G15" i="14"/>
  <c r="R15" i="14"/>
  <c r="S15" i="14" s="1"/>
  <c r="G13" i="14"/>
  <c r="R13" i="14"/>
  <c r="S13" i="14" s="1"/>
  <c r="R16" i="14"/>
  <c r="S16" i="14" s="1"/>
  <c r="G16" i="14"/>
  <c r="R14" i="14"/>
  <c r="S14" i="14" s="1"/>
  <c r="G14" i="14"/>
  <c r="G17" i="14"/>
  <c r="R17" i="14"/>
  <c r="S17" i="14" s="1"/>
  <c r="I26" i="13"/>
  <c r="I23" i="13"/>
  <c r="I21" i="13"/>
  <c r="I19" i="13"/>
  <c r="I17" i="13"/>
  <c r="I15" i="13"/>
  <c r="I13" i="13"/>
  <c r="I27" i="13"/>
  <c r="I22" i="13"/>
  <c r="I20" i="13"/>
  <c r="I18" i="13"/>
  <c r="I16" i="13"/>
  <c r="I14" i="13"/>
  <c r="I28" i="13"/>
  <c r="S21" i="14" l="1"/>
  <c r="G21" i="14"/>
  <c r="I57" i="13"/>
  <c r="E11" i="5"/>
  <c r="G11" i="5" s="1"/>
  <c r="E12" i="5"/>
  <c r="G12" i="5" s="1"/>
  <c r="E13" i="5"/>
  <c r="G13" i="5" s="1"/>
  <c r="E14" i="5"/>
  <c r="G14" i="5" s="1"/>
  <c r="E15" i="5"/>
  <c r="G15" i="5" s="1"/>
  <c r="E16" i="5"/>
  <c r="G16" i="5" s="1"/>
  <c r="E17" i="5"/>
  <c r="G17" i="5" s="1"/>
  <c r="E18" i="5"/>
  <c r="G18" i="5" s="1"/>
  <c r="E19" i="5"/>
  <c r="G19" i="5" s="1"/>
  <c r="E20" i="5"/>
  <c r="G20" i="5" s="1"/>
  <c r="E21" i="5"/>
  <c r="G21" i="5" s="1"/>
  <c r="E22" i="5"/>
  <c r="G22" i="5" s="1"/>
  <c r="E23" i="5"/>
  <c r="G23" i="5" s="1"/>
  <c r="E24" i="5"/>
  <c r="G24" i="5" s="1"/>
  <c r="E25" i="5"/>
  <c r="G25" i="5" s="1"/>
  <c r="E26" i="5"/>
  <c r="G26" i="5" s="1"/>
  <c r="E27" i="5"/>
  <c r="G27" i="5" s="1"/>
  <c r="E28" i="5"/>
  <c r="G28" i="5" s="1"/>
  <c r="E29" i="5"/>
  <c r="G29" i="5" s="1"/>
  <c r="E30" i="5"/>
  <c r="G30" i="5" s="1"/>
  <c r="E31" i="5"/>
  <c r="G31" i="5" s="1"/>
  <c r="E32" i="5"/>
  <c r="G32" i="5" s="1"/>
  <c r="E33" i="5"/>
  <c r="G33" i="5" s="1"/>
  <c r="E34" i="5"/>
  <c r="G34" i="5" s="1"/>
  <c r="E35" i="5"/>
  <c r="G35" i="5" s="1"/>
  <c r="E36" i="5"/>
  <c r="G36" i="5" s="1"/>
  <c r="E37" i="5"/>
  <c r="G37" i="5" s="1"/>
  <c r="E38" i="5"/>
  <c r="G38" i="5" s="1"/>
  <c r="E39" i="5"/>
  <c r="G39" i="5" s="1"/>
  <c r="E40" i="5"/>
  <c r="G40" i="5" s="1"/>
  <c r="E41" i="5"/>
  <c r="G41" i="5" s="1"/>
  <c r="E10" i="5"/>
  <c r="G10" i="5" s="1"/>
  <c r="F7" i="3"/>
  <c r="H7" i="3" s="1"/>
  <c r="F8" i="3"/>
  <c r="H8" i="3" s="1"/>
  <c r="F9" i="3"/>
  <c r="H9" i="3" s="1"/>
  <c r="F10" i="3"/>
  <c r="H10" i="3" s="1"/>
  <c r="F11" i="3"/>
  <c r="H11" i="3" s="1"/>
  <c r="F12" i="3"/>
  <c r="H12" i="3" s="1"/>
  <c r="F13" i="3"/>
  <c r="H13" i="3" s="1"/>
  <c r="F14" i="3"/>
  <c r="H14" i="3" s="1"/>
  <c r="F15" i="3"/>
  <c r="H15" i="3" s="1"/>
  <c r="F16" i="3"/>
  <c r="H16" i="3" s="1"/>
  <c r="F17" i="3"/>
  <c r="H17" i="3" s="1"/>
  <c r="F18" i="3"/>
  <c r="H18" i="3" s="1"/>
  <c r="F19" i="3"/>
  <c r="H19" i="3" s="1"/>
  <c r="F20" i="3"/>
  <c r="H20" i="3" s="1"/>
  <c r="F21" i="3"/>
  <c r="H21" i="3" s="1"/>
  <c r="F22" i="3"/>
  <c r="H22" i="3" s="1"/>
  <c r="F23" i="3"/>
  <c r="H23" i="3" s="1"/>
  <c r="H24" i="3"/>
  <c r="F25" i="3"/>
  <c r="H25" i="3" s="1"/>
  <c r="F26" i="3"/>
  <c r="H26" i="3" s="1"/>
  <c r="H27" i="3"/>
  <c r="F28" i="3"/>
  <c r="H28" i="3" s="1"/>
  <c r="F29" i="3"/>
  <c r="H29" i="3" s="1"/>
  <c r="F31" i="3"/>
  <c r="H31" i="3" s="1"/>
  <c r="F32" i="3"/>
  <c r="H32" i="3" s="1"/>
  <c r="F6" i="3"/>
  <c r="H6" i="3" s="1"/>
  <c r="G42" i="5" l="1"/>
  <c r="H33" i="3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10" i="4"/>
  <c r="S23" i="4" l="1"/>
  <c r="T23" i="4"/>
  <c r="U23" i="4" s="1"/>
  <c r="S22" i="4"/>
  <c r="T22" i="4"/>
  <c r="U22" i="4" s="1"/>
  <c r="S20" i="4"/>
  <c r="T20" i="4"/>
  <c r="U20" i="4" s="1"/>
  <c r="S18" i="4"/>
  <c r="T18" i="4"/>
  <c r="U18" i="4" s="1"/>
  <c r="S16" i="4"/>
  <c r="T16" i="4"/>
  <c r="U16" i="4" s="1"/>
  <c r="S14" i="4"/>
  <c r="T14" i="4"/>
  <c r="U14" i="4" s="1"/>
  <c r="S12" i="4"/>
  <c r="T12" i="4"/>
  <c r="U12" i="4" s="1"/>
  <c r="S10" i="4"/>
  <c r="T10" i="4"/>
  <c r="U10" i="4" s="1"/>
  <c r="S21" i="4"/>
  <c r="T21" i="4"/>
  <c r="U21" i="4" s="1"/>
  <c r="S19" i="4"/>
  <c r="T19" i="4"/>
  <c r="U19" i="4" s="1"/>
  <c r="S17" i="4"/>
  <c r="T17" i="4"/>
  <c r="U17" i="4" s="1"/>
  <c r="S15" i="4"/>
  <c r="T15" i="4"/>
  <c r="U15" i="4" s="1"/>
  <c r="S13" i="4"/>
  <c r="T13" i="4"/>
  <c r="U13" i="4" s="1"/>
  <c r="S11" i="4"/>
  <c r="T11" i="4"/>
  <c r="U11" i="4" s="1"/>
  <c r="S27" i="4"/>
  <c r="U27" i="4" l="1"/>
</calcChain>
</file>

<file path=xl/sharedStrings.xml><?xml version="1.0" encoding="utf-8"?>
<sst xmlns="http://schemas.openxmlformats.org/spreadsheetml/2006/main" count="1463" uniqueCount="718">
  <si>
    <t>бумага А4</t>
  </si>
  <si>
    <t>тех.спецификация</t>
  </si>
  <si>
    <t>ед.изм.</t>
  </si>
  <si>
    <t>цена</t>
  </si>
  <si>
    <t>сумма</t>
  </si>
  <si>
    <t>1-акушерское</t>
  </si>
  <si>
    <t>файл</t>
  </si>
  <si>
    <t>папка с файлами</t>
  </si>
  <si>
    <t>степлер</t>
  </si>
  <si>
    <t>ножницы</t>
  </si>
  <si>
    <t>клей</t>
  </si>
  <si>
    <t>скотч</t>
  </si>
  <si>
    <t>маркер</t>
  </si>
  <si>
    <t>кол.</t>
  </si>
  <si>
    <t>общее количество</t>
  </si>
  <si>
    <t>штука</t>
  </si>
  <si>
    <t>большой</t>
  </si>
  <si>
    <t>маленький</t>
  </si>
  <si>
    <t>средний</t>
  </si>
  <si>
    <t>среднего размера</t>
  </si>
  <si>
    <t>родблок</t>
  </si>
  <si>
    <t>наименование</t>
  </si>
  <si>
    <t>пакет</t>
  </si>
  <si>
    <t>бумага листовая</t>
  </si>
  <si>
    <t>пачка</t>
  </si>
  <si>
    <t>на 10-12 кг.</t>
  </si>
  <si>
    <t>для 100л. Баков</t>
  </si>
  <si>
    <t>погонный метр</t>
  </si>
  <si>
    <t>хозяйственное мыло</t>
  </si>
  <si>
    <t>порошок</t>
  </si>
  <si>
    <t>бутылка</t>
  </si>
  <si>
    <t>пищеблок</t>
  </si>
  <si>
    <t>скобы для степлера</t>
  </si>
  <si>
    <t>коробка</t>
  </si>
  <si>
    <t>ручка</t>
  </si>
  <si>
    <t>шариковая</t>
  </si>
  <si>
    <t>ручка-корректор</t>
  </si>
  <si>
    <t>металлическая</t>
  </si>
  <si>
    <t>упаковка</t>
  </si>
  <si>
    <t>алюминиевая, 40 л.</t>
  </si>
  <si>
    <t>алюминиевая, 50 л.</t>
  </si>
  <si>
    <t>терка</t>
  </si>
  <si>
    <t>комплект</t>
  </si>
  <si>
    <t>доска разделочная</t>
  </si>
  <si>
    <t>нож</t>
  </si>
  <si>
    <t>шумовка</t>
  </si>
  <si>
    <t>с ручкой</t>
  </si>
  <si>
    <t>сито</t>
  </si>
  <si>
    <t>лопатка</t>
  </si>
  <si>
    <t>из нержавеющего металла с ручкой</t>
  </si>
  <si>
    <t>открывашка</t>
  </si>
  <si>
    <t>для открывания банок</t>
  </si>
  <si>
    <t>из нержавеющего металла с ручкой, 1 л.</t>
  </si>
  <si>
    <t>из нержавеющего металла с ручкой, 2 л.</t>
  </si>
  <si>
    <t>савок для сыпучих</t>
  </si>
  <si>
    <t>контейнеры для хранения сыпучих</t>
  </si>
  <si>
    <t>тряпка для мытья посуды</t>
  </si>
  <si>
    <t>приемный покой</t>
  </si>
  <si>
    <t>бумага для диспенсера</t>
  </si>
  <si>
    <t>22/5 1*6</t>
  </si>
  <si>
    <t>рулон</t>
  </si>
  <si>
    <t>туалетная бумага</t>
  </si>
  <si>
    <t>ведро педальное</t>
  </si>
  <si>
    <t>18 литровое</t>
  </si>
  <si>
    <t>клей-карандаш</t>
  </si>
  <si>
    <t>пластиковый апликатор, 75 мл. Polipax</t>
  </si>
  <si>
    <t>карандаш</t>
  </si>
  <si>
    <t>чернографитовый с ластиком, твердость HB</t>
  </si>
  <si>
    <t>на 150 листов</t>
  </si>
  <si>
    <t>дырокол</t>
  </si>
  <si>
    <t>до 30 листов, с линейкой</t>
  </si>
  <si>
    <t>платное отделение</t>
  </si>
  <si>
    <t>бумажное полотенце</t>
  </si>
  <si>
    <t>отделение новорожденнных №1</t>
  </si>
  <si>
    <t>ведро</t>
  </si>
  <si>
    <t>пластиковое с крышкой, 50-литровое, для использованного белья</t>
  </si>
  <si>
    <t>отделение новорожденных №1</t>
  </si>
  <si>
    <t>пластиковое с крышкой, 20-литровое, для использованных пеленок по палатам м+д</t>
  </si>
  <si>
    <t>тряпка половая</t>
  </si>
  <si>
    <t>метр</t>
  </si>
  <si>
    <t>пеленка</t>
  </si>
  <si>
    <t>одеяло</t>
  </si>
  <si>
    <t>пододеяльник</t>
  </si>
  <si>
    <t>чистящее средство для раковин и унитазов</t>
  </si>
  <si>
    <t>полотенце</t>
  </si>
  <si>
    <t>ластик</t>
  </si>
  <si>
    <t>калькулятор</t>
  </si>
  <si>
    <t>антистеплер</t>
  </si>
  <si>
    <t>папка без файлов</t>
  </si>
  <si>
    <t>тетрадь общая</t>
  </si>
  <si>
    <t>линейка</t>
  </si>
  <si>
    <t>поставка для папок</t>
  </si>
  <si>
    <t>поставка для ручек</t>
  </si>
  <si>
    <t>коврик для компьютерной мыши</t>
  </si>
  <si>
    <t>подставка для бумаги А4 (планшет)</t>
  </si>
  <si>
    <t>поставка для папок с 4 делениями</t>
  </si>
  <si>
    <t>отделение новорожденнных №2</t>
  </si>
  <si>
    <t>отделение новорожденных №2</t>
  </si>
  <si>
    <t>жидкость для мытья стекол</t>
  </si>
  <si>
    <t>патология беременных №1</t>
  </si>
  <si>
    <t>швабра</t>
  </si>
  <si>
    <t>простыня</t>
  </si>
  <si>
    <t>хлобчатобумажная 2*20</t>
  </si>
  <si>
    <t>наволочка</t>
  </si>
  <si>
    <t>подушка</t>
  </si>
  <si>
    <t>халаты расходные</t>
  </si>
  <si>
    <t>патология беременных №2</t>
  </si>
  <si>
    <t>урно</t>
  </si>
  <si>
    <t>шторы теневые</t>
  </si>
  <si>
    <t>постельный набор</t>
  </si>
  <si>
    <t>пищевая сода</t>
  </si>
  <si>
    <t>кальцинированная сода</t>
  </si>
  <si>
    <t>детские шапочки</t>
  </si>
  <si>
    <t>цсо</t>
  </si>
  <si>
    <t>взрослая реанимация</t>
  </si>
  <si>
    <t>эмалированная с крышкой, с ручкой как у ведра, 5л.</t>
  </si>
  <si>
    <t>бидон</t>
  </si>
  <si>
    <t>тарелки для супа</t>
  </si>
  <si>
    <t>глубокие</t>
  </si>
  <si>
    <t>тарелки плоские</t>
  </si>
  <si>
    <t>кружка для чая</t>
  </si>
  <si>
    <t>ложка столовая</t>
  </si>
  <si>
    <t>из нержавеющей стали</t>
  </si>
  <si>
    <t>ложка чайная</t>
  </si>
  <si>
    <t>половник для второго блюда</t>
  </si>
  <si>
    <t>нож для хлеба</t>
  </si>
  <si>
    <t>доска для хлеба</t>
  </si>
  <si>
    <t>доска для масла</t>
  </si>
  <si>
    <t>контейнер для салата</t>
  </si>
  <si>
    <t>квадратный с крышкой, 1л.</t>
  </si>
  <si>
    <t>контейнер для масла</t>
  </si>
  <si>
    <t>квадратный с крышкой, 0,5л.</t>
  </si>
  <si>
    <t>контейнер для сладостей</t>
  </si>
  <si>
    <t>0,5л.</t>
  </si>
  <si>
    <t>контейнер для колбасы и сыра</t>
  </si>
  <si>
    <t>1л.</t>
  </si>
  <si>
    <t xml:space="preserve">поднос </t>
  </si>
  <si>
    <t>пластиковый</t>
  </si>
  <si>
    <t>жалюзи металлические</t>
  </si>
  <si>
    <t>на 12 окон</t>
  </si>
  <si>
    <t>тапочки для рожениц</t>
  </si>
  <si>
    <t>скорошиватель</t>
  </si>
  <si>
    <t>большого размера</t>
  </si>
  <si>
    <t>папка-регистр</t>
  </si>
  <si>
    <t>оперблок</t>
  </si>
  <si>
    <t>таз</t>
  </si>
  <si>
    <t>5л., диаметр 30 см.</t>
  </si>
  <si>
    <t>10л.</t>
  </si>
  <si>
    <t>ковш</t>
  </si>
  <si>
    <t>пластмассовый, 1л., с ручкой</t>
  </si>
  <si>
    <t>сорочка</t>
  </si>
  <si>
    <t>хирургический костюм</t>
  </si>
  <si>
    <t>Итого</t>
  </si>
  <si>
    <t>комп</t>
  </si>
  <si>
    <t>дермантин</t>
  </si>
  <si>
    <t>кастрюля</t>
  </si>
  <si>
    <t>ершики для унитаза</t>
  </si>
  <si>
    <t>с крышкой для памперсов</t>
  </si>
  <si>
    <t>пластиковое с крышкой, 1-литровое, для раствора на пеленальные столы</t>
  </si>
  <si>
    <t>пластиковое с крышкой, 10л.</t>
  </si>
  <si>
    <t>Стат.отдел</t>
  </si>
  <si>
    <t>Градусники для измерения температуры воздуха в палатах</t>
  </si>
  <si>
    <t>Полотенцедержатель</t>
  </si>
  <si>
    <t>Бумагодержатель</t>
  </si>
  <si>
    <t>шт.</t>
  </si>
  <si>
    <t>Краны шаровые: На 20</t>
  </si>
  <si>
    <t>Задвижки шаровые на 50</t>
  </si>
  <si>
    <t>Задвижки шаровые на 25</t>
  </si>
  <si>
    <t>Задвижки шаровые на 40</t>
  </si>
  <si>
    <t>Силикон, герметик</t>
  </si>
  <si>
    <t>Кабель: 3 на 1,5   TTR</t>
  </si>
  <si>
    <t>Кабель: 3 на 2,5   TTR</t>
  </si>
  <si>
    <t>Выключатели:  внутренние</t>
  </si>
  <si>
    <t>Патроны:  белые  фарфоровые  (Россия)</t>
  </si>
  <si>
    <t>Метлы:   большие</t>
  </si>
  <si>
    <t>Снегоуборочные лопаты</t>
  </si>
  <si>
    <t>Раздвижная швабра для чистки окон 1,5 метров (стекло чиститель)</t>
  </si>
  <si>
    <t xml:space="preserve">Перфоратор </t>
  </si>
  <si>
    <t>Стеллаж складской (5 полок, 4 стойки) (нагрузка на каждую полку 150-200кг.) цвет: серый                             250х185х48см</t>
  </si>
  <si>
    <t>Песок 50кг</t>
  </si>
  <si>
    <t>мешок</t>
  </si>
  <si>
    <t>Соль кормовая 50кг</t>
  </si>
  <si>
    <t>Кондиционер LG</t>
  </si>
  <si>
    <t>Мясорубка промышленная на 600кг</t>
  </si>
  <si>
    <t>Набор электрика</t>
  </si>
  <si>
    <t>Набор сантехника</t>
  </si>
  <si>
    <t>Ручная дисковая пила "Пчелка"</t>
  </si>
  <si>
    <t>Маска сварочная "Хамелеон"</t>
  </si>
  <si>
    <t>Газонокосилка ручная GGT-800T</t>
  </si>
  <si>
    <t>Кран игольчатый для радиаторов отопления d=20</t>
  </si>
  <si>
    <t>Дверной доводчик</t>
  </si>
  <si>
    <t>количество</t>
  </si>
  <si>
    <t>УТВЕРЖДАЮ</t>
  </si>
  <si>
    <t>Директор ГКП на ПХВ</t>
  </si>
  <si>
    <t>"Городской перинатальный центр"</t>
  </si>
  <si>
    <t>Шарипбаева М.К.</t>
  </si>
  <si>
    <t>__________________</t>
  </si>
  <si>
    <t>Заявка на бланочную продукцию 2017 год</t>
  </si>
  <si>
    <t>№</t>
  </si>
  <si>
    <t>Наименование</t>
  </si>
  <si>
    <t>Формат</t>
  </si>
  <si>
    <t>Количество</t>
  </si>
  <si>
    <t>Цена</t>
  </si>
  <si>
    <t>Сумма</t>
  </si>
  <si>
    <t xml:space="preserve">К-во </t>
  </si>
  <si>
    <t>Форма № 001-3у</t>
  </si>
  <si>
    <t>А4</t>
  </si>
  <si>
    <t>Направление на госпитализацию в стационар</t>
  </si>
  <si>
    <t>б/обор</t>
  </si>
  <si>
    <t>Форма № 003/у</t>
  </si>
  <si>
    <t>А3</t>
  </si>
  <si>
    <t>Мед карта стац. больного</t>
  </si>
  <si>
    <t>с/обор (плотность 160 г/м" и выше в связи с очень большим сроком хранения)</t>
  </si>
  <si>
    <t>Форма № 003-1/у</t>
  </si>
  <si>
    <t>Мед карта прерывания беременности</t>
  </si>
  <si>
    <t>с/обор</t>
  </si>
  <si>
    <t>Форма № 004-/у</t>
  </si>
  <si>
    <t>Температурный лист</t>
  </si>
  <si>
    <t>Форма № 004-1/у</t>
  </si>
  <si>
    <t>Лист врачебных назначений бюджетных средств</t>
  </si>
  <si>
    <t>Форма № 005-у</t>
  </si>
  <si>
    <t>Протокол трансфузий эритросид средств</t>
  </si>
  <si>
    <t>Форма № 005-1у</t>
  </si>
  <si>
    <t>Протокол трансфузий компонентов и препаратов крови</t>
  </si>
  <si>
    <t>Форма № 005-3/у</t>
  </si>
  <si>
    <t>Трансфузирнный лист</t>
  </si>
  <si>
    <t>Форма № 007-у</t>
  </si>
  <si>
    <t>Листок учета движения больных и коечного  фонда стационара</t>
  </si>
  <si>
    <t>Форма № 011-у</t>
  </si>
  <si>
    <t>Карта осн.показателей сост.больного и назн.В отд.Реан.и интенс терапии</t>
  </si>
  <si>
    <t>Форма № 011-1у</t>
  </si>
  <si>
    <t>Карта операционного периода</t>
  </si>
  <si>
    <t>Форма № 011-3/у</t>
  </si>
  <si>
    <t>Консультация анестезиолога</t>
  </si>
  <si>
    <t>с\обор</t>
  </si>
  <si>
    <t>Форма № 014у</t>
  </si>
  <si>
    <t>Направление на патолого-гистологическое исследование</t>
  </si>
  <si>
    <t>Форма № 066/-5у</t>
  </si>
  <si>
    <t>Стат карта выбывшего из стационара</t>
  </si>
  <si>
    <t>Форма № 066/-4у</t>
  </si>
  <si>
    <t>Статистическая карта прошедшего лечение в дневной стационаре и стационаре на дома</t>
  </si>
  <si>
    <t>Форма № 096-у</t>
  </si>
  <si>
    <t>История родов</t>
  </si>
  <si>
    <t>Вкладыш</t>
  </si>
  <si>
    <t>кладыш дополнит.методы</t>
  </si>
  <si>
    <t>Форма № 097-у</t>
  </si>
  <si>
    <t>История развития новрожденного</t>
  </si>
  <si>
    <t>Форма № 111-у</t>
  </si>
  <si>
    <t>Индивидуальная карта бер,и род.</t>
  </si>
  <si>
    <t>Индивидуальная карта бер,и род.вкладыш</t>
  </si>
  <si>
    <t>Форма № 113-у</t>
  </si>
  <si>
    <t>Форма № 202-у</t>
  </si>
  <si>
    <t>Направление крови на биохимический генетический скринг</t>
  </si>
  <si>
    <t>Форма № 207-у</t>
  </si>
  <si>
    <t>Результат исследования крови на резус-принадлежность и резус-антитела</t>
  </si>
  <si>
    <t>Форма № 210-у</t>
  </si>
  <si>
    <t>А5</t>
  </si>
  <si>
    <t>Анализ мочи</t>
  </si>
  <si>
    <t>Форма № 211-у</t>
  </si>
  <si>
    <t>А6</t>
  </si>
  <si>
    <t>Анализ мочи по зимницкому</t>
  </si>
  <si>
    <t>Форма № 215-у</t>
  </si>
  <si>
    <t>Анализ опред-ния кол-ва форменных элементов мочи</t>
  </si>
  <si>
    <t>Форма № 218-у</t>
  </si>
  <si>
    <t>Анализ отделяемого мочепол органов и прям кишки</t>
  </si>
  <si>
    <t>Форма №224-у</t>
  </si>
  <si>
    <t>Анализ крови</t>
  </si>
  <si>
    <t>Форма № 242-у</t>
  </si>
  <si>
    <t>Анализ крови результат серологических исследований</t>
  </si>
  <si>
    <t>Форма №264-у</t>
  </si>
  <si>
    <t>Направления на исслед образ крови мет ИФА на ВИЧ</t>
  </si>
  <si>
    <t>Форма №264-8-у</t>
  </si>
  <si>
    <t>б/оборота</t>
  </si>
  <si>
    <t>Форма № 421-у</t>
  </si>
  <si>
    <t>Заявка на трансфузионные среды на плат.и бесплат.основа</t>
  </si>
  <si>
    <t>Микрореакция</t>
  </si>
  <si>
    <t>Протокол ультразв.ИсследюВо 2 и 3 триместре беременности</t>
  </si>
  <si>
    <t>УЗИ.ФИО.</t>
  </si>
  <si>
    <t>Узи.фио. Посл.шва</t>
  </si>
  <si>
    <t>Согласие на представление сведений о состоянии здоровья для формирования электронных информационных ресурсов здравоохранения</t>
  </si>
  <si>
    <t>Информированное согласие на активное ведение третьего перерода родов</t>
  </si>
  <si>
    <t>Информированный отказ от родоразрешения через естественные родовые пути</t>
  </si>
  <si>
    <t>Добровольное информированное согласие взрослого пациента на обследование и лечение-15лет</t>
  </si>
  <si>
    <t>Информированное согласие на обследование на Вич инфекцию</t>
  </si>
  <si>
    <t>Информированное добровольное согласие отказ на переливание компонентов и препаратов донорской крови</t>
  </si>
  <si>
    <t>Информированное согласие пацента на получение стационарной помощи.ТИПОВОЙ ДОГОВОР на проведение стационарной помощи.</t>
  </si>
  <si>
    <t>Информированный отказ от оперативного родоразрешения</t>
  </si>
  <si>
    <t>Информированный отказ от дальнейшего пребывания в отделении патологии беременных</t>
  </si>
  <si>
    <t>Информированный отказ от досрочного родоразрешения</t>
  </si>
  <si>
    <t>Информированное добровольное согласие на выполнение индукции родов</t>
  </si>
  <si>
    <t>Информированное согласие на Анестезиологическое обеспечение предстоящей операции.</t>
  </si>
  <si>
    <t xml:space="preserve"> Лист оценка боли</t>
  </si>
  <si>
    <t xml:space="preserve">Лист наблюдения </t>
  </si>
  <si>
    <t>Лист по грудному вскармливанию</t>
  </si>
  <si>
    <t>Добровольное информированное согласие родителей новорожденного на обследование и лечение</t>
  </si>
  <si>
    <t>Памятка по уходу</t>
  </si>
  <si>
    <t>Вопросник д/пациента</t>
  </si>
  <si>
    <t>Карта первечной и реанимационной помощи новорожденному в родильном зале</t>
  </si>
  <si>
    <t xml:space="preserve"> </t>
  </si>
  <si>
    <t>Справка</t>
  </si>
  <si>
    <t>Предтрансфузионный эпикриз</t>
  </si>
  <si>
    <t>Направление на проведение анализа мокроты</t>
  </si>
  <si>
    <t>Сопроводительный список материала</t>
  </si>
  <si>
    <t>Движение больных</t>
  </si>
  <si>
    <t>Требование</t>
  </si>
  <si>
    <t xml:space="preserve">Меню требования </t>
  </si>
  <si>
    <t>Ведомость готовых блюд</t>
  </si>
  <si>
    <t>Направление на обзорную рентгенографию органов грудной клетки,органов брюшной полости,дополнительно</t>
  </si>
  <si>
    <t>Карта учета родившегося живым,мертворожденного и умершего ребенка в возрасте до 5лет</t>
  </si>
  <si>
    <t>Карта учета родившегося живым,мертворожденного и умершего ребенка в возрасте до 1лет</t>
  </si>
  <si>
    <t>Анкета</t>
  </si>
  <si>
    <t>Нейросонография</t>
  </si>
  <si>
    <t>Информированное согласие на операцию</t>
  </si>
  <si>
    <t>Добровольное информированное согласие или отказ на проведение профилактических прививок</t>
  </si>
  <si>
    <t>Информированное согласие на проведения операции кесарево сечение</t>
  </si>
  <si>
    <t>Первый осмотр ребенка в палате новорожденных детей</t>
  </si>
  <si>
    <t>Информированный отказ от госпитализации в стационар</t>
  </si>
  <si>
    <t>Форма добровольного согласия беременной на хирургическую стерилизацию</t>
  </si>
  <si>
    <t>Направление на ПЦР</t>
  </si>
  <si>
    <t>Дополнительная информация для истории развития новорожденного</t>
  </si>
  <si>
    <t>Форма наблюдения матери за ребенком</t>
  </si>
  <si>
    <t>Направление на лабораторное исследование мокроты на Xpert MTB</t>
  </si>
  <si>
    <t>ОРИТН</t>
  </si>
  <si>
    <t>Наименование услуг</t>
  </si>
  <si>
    <t>Требование на выдачу медикаментов</t>
  </si>
  <si>
    <t>Инфогрмированное согласие на выжидательную тактику ведения при преждевременном разрыве плодных оболочек</t>
  </si>
  <si>
    <t>План на операцию</t>
  </si>
  <si>
    <t>Направление на Антропометрию</t>
  </si>
  <si>
    <t>Лист наблюдения за родильницей в реаннем послеоперационном периоде после операции кесарево сечение</t>
  </si>
  <si>
    <t>Лист наблюдения родильницей в раннем послеродовом периоде</t>
  </si>
  <si>
    <t>Форма №103-12-у</t>
  </si>
  <si>
    <t>журнал</t>
  </si>
  <si>
    <t>Книга регистрации медицинского свидетельства о рождении</t>
  </si>
  <si>
    <t>100листов</t>
  </si>
  <si>
    <t>Форма №004-1у</t>
  </si>
  <si>
    <t>Лист врачебныйх назначений внебюджетных  средств</t>
  </si>
  <si>
    <t>Зам.директора по ЭВ</t>
  </si>
  <si>
    <t>Бектас А.А.</t>
  </si>
  <si>
    <t>Архивариус</t>
  </si>
  <si>
    <t>Заетова Э.Т.</t>
  </si>
  <si>
    <t>___________________</t>
  </si>
  <si>
    <t>Потребность на год</t>
  </si>
  <si>
    <t>приобрести</t>
  </si>
  <si>
    <t>Необходимо с уменьшением</t>
  </si>
  <si>
    <t>Файл прозрачный, формат А4, 80 микрон, с прорезью сверху, изготовлен полипропилена.</t>
  </si>
  <si>
    <t>Папка файловая, изготовлена из пластика толщиной не менее 1 мм. Снабжена прозрачными вкладышами для удобства хранения и демонстации документов. Формат А4. Количество файлов не менее 40.</t>
  </si>
  <si>
    <t>Папка с зажимом, изготовлена из пластика, толщиной не менее 0,7 мм, снабжена механическим прижимом, формат А4</t>
  </si>
  <si>
    <t>Скоросшиватель пластиковый, папка с верхним прозрачным листом, снабжена скоросшивателем, формат А</t>
  </si>
  <si>
    <t>Калькулятор 12-разрядный. Для вычисления математических задач. Изготовлен из пластика. Размер 16*20 см.</t>
  </si>
  <si>
    <t>Маркер текстовый со скошенным стержнем. Стойкие чернила практически без запаха. Толщина линии от 2 до 5 мм</t>
  </si>
  <si>
    <t>Маркер текстовый в комплекте четыре цвета (розовый, голубой, зеленый и желтый) со скошенным стержнем. Стойкие чернила практически без запаха. Толщина линии от 2 до 5 мм</t>
  </si>
  <si>
    <t>уп</t>
  </si>
  <si>
    <t>Тетрадь общая с плотной картонной обложкой. Размер А4. 96 листов. Белые листы. В клетку.</t>
  </si>
  <si>
    <t>Тетрадь общая с плотной картонной обложкой. Размер А5. 48 листов. Белые листы. В клетку.</t>
  </si>
  <si>
    <t>Клейкая лента канцелярская. - тип пленки - полипропилен; - цвет - прозрачный; тип клея - акриловый; - размер не менее 48*100 мм</t>
  </si>
  <si>
    <t>Клейкая лента канцелярская. - тип пленки - полипропилен; - цвет - прозрачный; тип клея - акриловый; - размер не менее 12*25 мм</t>
  </si>
  <si>
    <t>Клейкая лента канцелярская. - тип пленки - полипропилен; - цвет - прозрачный; тип клея - акриловый; - размер не менее 18*8,5 мм</t>
  </si>
  <si>
    <t>Универсальный клей-карандаш. Предназначен для повседневной работы в офисе: для склеивания бумаги и картона. Не имеет цвета изапаха. Не содержит растворителей, при необходимости легко смывается под водой. Объем не менее 15 мл.</t>
  </si>
  <si>
    <t>Универсальный клей-карандаш. Предназначен для повседневной работы в офисе: для склеивания бумаги и картона. Не имеет цвета изапаха. Не содержит растворителей, при необходимости легко смывается под водой. Объем не менее 25 мл.</t>
  </si>
  <si>
    <t>Универсальный клей-карандаш. Предназначен для повседневной работы в офисе: для склеивания бумаги и картона. Не имеет цвета изапаха. Не содержит растворителей, при необходимости легко смывается под водой. Объем не менее 36 мл.</t>
  </si>
  <si>
    <t>Папка файловая, изготовлена из пластика толщиной не менее 1 мм. Снабжена прозрачными вкладышами для удобства хранения и демонстации документов. Формат А4. Количество файлов не менее 100.</t>
  </si>
  <si>
    <t xml:space="preserve">             ГКП на ПХВ  "Городской перинатальный центр"</t>
  </si>
  <si>
    <t>Линейка пластиковая. Длина не менее 30 см. с делениями на сантиметры, милиметры.</t>
  </si>
  <si>
    <t xml:space="preserve">              Потребность на год</t>
  </si>
  <si>
    <t>Подставка для бумаги. На твердой поверхности. На верхной стороне зажим металлический. Формат А4.</t>
  </si>
  <si>
    <t>Подставка для папок. На твердой поверхности. Пластиковый. Формат А4.</t>
  </si>
  <si>
    <t>Подставка для папок. На твердой поверхности. Пластиковый. Формат А4. C 4 делениями</t>
  </si>
  <si>
    <t>Подставка для ручек и карандашей. На твердой поверхности. Пластиковый. Офисный набор</t>
  </si>
  <si>
    <t>Тканевый коврик отличающийся мягкостью и приятностью прикосновений, гибкостью и лёгкостью транспортировки мышки.</t>
  </si>
  <si>
    <t>Приспособление для стирания
написанного (мягкий)</t>
  </si>
  <si>
    <t>устройство для вытаскивания скоб от
степлера. Устройство состоит из двух
противостоящих клинов на оси.6</t>
  </si>
  <si>
    <t>Скобы проволочные для канцелярских
целей 24/6-1м</t>
  </si>
  <si>
    <t>Скобы проволочные для канцелярских
целей 10/6</t>
  </si>
  <si>
    <t>Бумага А4,белая,листовая для офисной
техники. Плотность 80г/м2, 210*297мм(1пачка
500 листов).Белизна 146 CIE.</t>
  </si>
  <si>
    <t>средство для мытья посуды</t>
  </si>
  <si>
    <t>губка для мытья посуды</t>
  </si>
  <si>
    <t>Хозяйственное мыло  с содержанием жирных кислот не менее 72 % 200гр</t>
  </si>
  <si>
    <t>Порошок чистящий, глубоко очищающий все поверхности, удаляя повседневные загрязнения.</t>
  </si>
  <si>
    <t xml:space="preserve"> Ткань техническая. Для мытья полов в рулонах. Плотная текстура. Хорошо поглощает влагу.</t>
  </si>
  <si>
    <t>ТУ 2383-075-00204300-99.   Средство для мытья посуды, жидкое. Дерматологический протестировано. Соответствует стандарту по смываемости   с посуды, экономичное в использовании. Упаковано в пластиковый флакон. Номинальный объем 500мл.</t>
  </si>
  <si>
    <t>ТУУОО146137.015-97. Средство для мытья оконных стекол, зеркал, кафеля, внешних панелей электробытовых приборов и др.Содержит нашатырный спирт и другие специальные компоненты, которые позволяют эффективно удалять грязь.Придает поверхности блеск и не оставляет разводов.Упакованов пластиковый флакон с распылителем.  Номинальный объем 500мл.</t>
  </si>
  <si>
    <t>ТУ-2381-078-00204300-2002. Универсальный моющий порошок для использования на полах, стенах и других больших поверхностях. Пачка: 400 гр. Аромат "СОСНА"</t>
  </si>
  <si>
    <t>Мыло туалетное</t>
  </si>
  <si>
    <t>Твердое, марки "Детское" (Д), ГОСТ 28546-2002.Без искуственных ароматизаторов. Гипоаллергенно, номинальная масса куска 90гр. В упаковке.</t>
  </si>
  <si>
    <t>Ведро уборочное 12л. Высококачественный твердый пластик с  носиком  для  удобного слива воды. На дне ведра  имеется  выемка для удобного захвата рукой. Цвета :  белый,желтый, зеленый, синий.</t>
  </si>
  <si>
    <t>Высококачественный плотный  пластик.  Емкость 3 литра. Цвета :  белый , синий, зеленый, желтый, серый.</t>
  </si>
  <si>
    <t>Жидкое мыло для рук</t>
  </si>
  <si>
    <t>Жидкое мыло для мытья рук с дозатором. Содержит добавки, смягчающие кожу. Без ароматизаторов   и красителей. Гипоаллергенно.Экономично в использовании. Свободно подается в дозатор. Объем 500 мл.</t>
  </si>
  <si>
    <t>Поролоновая губка с абразивным слоем для мытья посуды, кухонного оборудования и удаления различных загрязнений с деликатных поверхностей (хромированные, никелированные, тефлоновые, акриловые поверхности).  Размер   95 мм * 70мм . Не крошится. В упаковке 5 штук</t>
  </si>
  <si>
    <t>ГОСТ 5100-85. Кальцинированная сода - водосмягчающее, моющее, жироудаляющее средство. Порошок белого цвета. Мягкая упаковка по 500 гр.</t>
  </si>
  <si>
    <t>Потребность моющих товаров к специфике 149</t>
  </si>
  <si>
    <t>Бикарбонат натрия (двууглекислый натрий, пищевая сода). В пачке 500 гр.</t>
  </si>
  <si>
    <t>35х35 Тряпки нетканые для мытья посуды. В упаковке по 5 шт.</t>
  </si>
  <si>
    <t>Прочные бумажные полотенца, рулонные. 2-х слойные, белые, изготовленные из 100% целлюлозы, полотенце доджен быть экологически чистым продуктом. Товар должен обладать хорошими впитывающими свойствами. Линии перфорации которые присутсвуют в рулонах полотенец, обеспечивать удобства отрыва листов, т позволят экономно исользовать данную продукцию. ГОСТ Р 52354-200</t>
  </si>
  <si>
    <t>Бумажное полотенце для диспенсера</t>
  </si>
  <si>
    <t xml:space="preserve">Бумажное полотенце для диспенсеров C, V и ZZ сложения. Должен обладать хорошими впитывающими свойствами и быть экологически чистым продуктом. </t>
  </si>
  <si>
    <t>Бумага санитарно-гигинического назначения, Размеры:
10смх23±3м Плотность: 1м2 x 2х17±1г. Характеристики:
Однослойная, белого цвета, с тиснением и перфорацией, на
втулке, состав: 100% Целлюлоза, в обертке; Упаковка: В
полиэтиленовом пакете</t>
  </si>
  <si>
    <t>Швабра, деревянная с длинной ручкой с основанием размер 65 см</t>
  </si>
  <si>
    <t>Потребность мягкого инвентаря к специфике 149</t>
  </si>
  <si>
    <t>Перчатки резиновые</t>
  </si>
  <si>
    <t>пар</t>
  </si>
  <si>
    <t>Перчатки рабочие</t>
  </si>
  <si>
    <t>Резиновые. Высокой плотности. Из 100%  натурального латекса. 100%  натуральное внутреннее хлопковое напыление. Обеспечивает отсутствие "парникового эффекта" рук, легкое надевание. Ярко выраженный  рельеф на ладонной части перчатки обеспечиввет отсутствие скольжения, надежный захват и 100% фиксацию различных предметов. Водонепроницаемые,  долговечные, суперчувствительные.  Не содержат тальк. Размеры : L, М</t>
  </si>
  <si>
    <t>Перчатки рабочие ХЮ с ПВХ (Цвет черный) класс вязки 7,5. Состав пряжи: хлопок-90%, П/Э-10%.Оверлог автоматический. Тип нанесения ПВХ точка. Размер 20. Вес пары (грамм) 46-48</t>
  </si>
  <si>
    <t>Потребность хозяйственных товаров к специфике 149</t>
  </si>
  <si>
    <t>пластиковое 5 л без крышки</t>
  </si>
  <si>
    <t>Заявка на оргтехнику 2017 год</t>
  </si>
  <si>
    <t>ПК и комплектующие :</t>
  </si>
  <si>
    <t>Запасные части:</t>
  </si>
  <si>
    <t>Вентилятор CPU S775</t>
  </si>
  <si>
    <t>Вентилятор CPU S1155</t>
  </si>
  <si>
    <t>м.</t>
  </si>
  <si>
    <t>Коннектор RJ45</t>
  </si>
  <si>
    <t>Сетевой фильтр 6розеток 3метра</t>
  </si>
  <si>
    <t>Принтеры и МФУ:</t>
  </si>
  <si>
    <t>Программное обеспечение:</t>
  </si>
  <si>
    <t>Расходные материалы для печати:</t>
  </si>
  <si>
    <t>Картриджи:</t>
  </si>
  <si>
    <t>Барабаны:</t>
  </si>
  <si>
    <t>Термоплёнка:</t>
  </si>
  <si>
    <t>Тонер:</t>
  </si>
  <si>
    <t>кг</t>
  </si>
  <si>
    <t>Инженер СА</t>
  </si>
  <si>
    <t>Смирнов А.Г.</t>
  </si>
  <si>
    <t>Системный блок: СPU 3.4 GHz (Ivy Bridge), 2C/4T, 3 MB L3, HD2500/650, 55W, S 1155 / Cooler / MB Socket 1155, чипсет 81 (VGA, DVI, SB, GNIC) 2DDR3, PCIx16, PCIx1, PCI / DDR3 4 GB (PC3-12800/1600MHz) / HDD 500Gb 7200rpm, 64MB, SATA 6Gb/­s / DVD-RW /  Case ATX midi tower + блок питания 450W</t>
  </si>
  <si>
    <t>Монитор LCD диагональ 19''-20’’, с матрицей IPS</t>
  </si>
  <si>
    <t>Клавиатура стандартная USB (каз/рус/лат)</t>
  </si>
  <si>
    <t>Мышь компьютерная USB (длина шнура 1,8м.)</t>
  </si>
  <si>
    <t>Источник бесперебойного питания + Стабилизатор (Мощность: 1200ВА (720Вт) / Выход: 220В+/-10% x 3 вых. (Shuko CEE7) / Батарея: 12В/7.5 Ач x 2 шт.)</t>
  </si>
  <si>
    <t>Блок питания ATX 450 Watt</t>
  </si>
  <si>
    <t>Кабель UTP cat5e (медный) Количество витых пар-4 / Толщина жилы 0.51 мм</t>
  </si>
  <si>
    <t>Кабель для принтера USB 2.0 2м.</t>
  </si>
  <si>
    <t>Принтер лазерный (Скорость чёрно-белой печати (стр/мин)-18 стр/мин (A4) / Время выхода первого чёрно-белого отпечатка (сек.)-8.50 сек. / кабель USB)</t>
  </si>
  <si>
    <t>Многофункциональное устройство (Пинтер: Скорость печати До 18 стр./мин (А4) / Время выхода первой копии (FCOT) 7,8 с  /Сканер: Разрешение при сканировании Оптическое: до 600 x 600 точек на дюйм Улучшенное качество: 9600 x 9600 точек на дюйм / Глубина цветного сканирования 24 бита/24 бита (на входе/на выходе) / Копир: Скорость копирования До 18 стр./мин (А4) / Время выхода первой копии Прибл. 12 с или менее) / Устройства подачи бумаги (в стандартной комплектации) Лоток на 150 листов / Кабель USB</t>
  </si>
  <si>
    <t>Продление Антивирусной программы "ESET" NOD32 Business Edition. На 70 персон.</t>
  </si>
  <si>
    <t>Пакет легализации для операционной системы Microsoft Windows 7 Professional, 32/­64 bit, Russian</t>
  </si>
  <si>
    <t>Картридж для принтера HP LJ 1005</t>
  </si>
  <si>
    <t>Картридж для принтера HP LJ 1102</t>
  </si>
  <si>
    <t>Картридж для принтера HP LJ 1018/1020/1022</t>
  </si>
  <si>
    <t>Картридж для принтера Canon 6020,MF3010</t>
  </si>
  <si>
    <t>Картридж для принтера Canon MF4410</t>
  </si>
  <si>
    <t>Картридж для принтера Canon MF3228</t>
  </si>
  <si>
    <t>Картридж для принтера Canon MF211</t>
  </si>
  <si>
    <t>Картридж для принтера Canon MF4018</t>
  </si>
  <si>
    <t>Тонер - туба для копира Canon imageRUNNER 2520</t>
  </si>
  <si>
    <t>Драмм картридж + тонер туба для принтера Epson AcuLaser M2400</t>
  </si>
  <si>
    <t>Селеновый вал для HP LJ1005</t>
  </si>
  <si>
    <t>Селеновый вал для HP LJ1010</t>
  </si>
  <si>
    <t>Селеновый вал для HP LJ1300</t>
  </si>
  <si>
    <t>Селеновый вал для HP LJ1100</t>
  </si>
  <si>
    <t>Магнитныйй вал для HP LJ1005</t>
  </si>
  <si>
    <t>Магнитный вал для HP LJ1010</t>
  </si>
  <si>
    <t>Термопленка для HP LJ1200</t>
  </si>
  <si>
    <t>Термопленка для HP LJ1005</t>
  </si>
  <si>
    <t>Тонер универсальный (для заправки картриджей: HP CE285A, CE283A, CB435A, Q2612A, canon 725, 737, 728, FX-10 (в банке 1кг))</t>
  </si>
  <si>
    <t>С пароувлажнением. Подошва из нержавеющей стали. Мощность 1400- 1500 Вт, автоматическое отключение, с распылителем воды.</t>
  </si>
  <si>
    <t>Чайник электрический (Объем: 2 литр.Дисковый нагревательный элемент из высококачественной стали.Отсек для хранения шнура корпус из нержавеющей стали. Возможность поворота чайника на подставке 360°.Рабочее напряжение не менее: 220-240В/50Гц. Автоотключение при вскипании. Защита от работы без воды.Шкала уровня воды. Световой индикатор работы.Мощность: 1500 Вт.Гарантия 2 года.)</t>
  </si>
  <si>
    <t>Настольный светильник Металлические стойка и плафон. Пластиковая струбцина с возможностью крепления как горизонтальной, так и к вертикальной поверхности. Выключатель на проводе. Высота расположения плафона регулируется сгибающейся стойкой. Направление света регулируется поворотом. Тип лампы: лампа накаливания (ЛОН) / компактная люминесцентная лампа (КЛЛ) Тип цоколя: E27 Макс. мощность: 40W Материал: металл, пластик.</t>
  </si>
  <si>
    <t>Электромеханическая швейная машина. Общее количество строк 14. Тип упрваления: электромеханический.</t>
  </si>
  <si>
    <t>Термометр ТСЖ-Х с поверкой Предназначены для измерения температуры воздуха в холодильных установках (морозильных камерах, холодильниках) промышленного, бытового и медицинского назначения. Примечание: термометр стеклянный жидкостный не ртутный.Диапазон измерения температур и предел допускаемой абсолютной погрешности измерения в зависимости от типа термометра приведены в тех. характеристиках. Технические характеристики: Обозначение термометров: ТСЖ-Х Конструктивное исполнение термометра: В Материал корпуса термометра: Пм Материал шкалы термометра: Пм Исп. V Номер термометра: N2 Диапазон измерения t, °C от -30 до +40 Ц.д., °C 1,0 Длина – 155 мм Термометры ТСЖ-Х подлежат поверки при выпуске из производства и в эксплуатации.</t>
  </si>
  <si>
    <t>Радиотелефон. Дальность - до 100 - 300 м (для использования в пределах помещений и на удалении). Количество трубок - 1. Без автоответчика. Без спикерфона.Телефонный аппарат кнопочный с
жидкокристаллическим, предназначенный для работы в
качестве абонентского аппарата на телефонной лини
АТС с тональным набором. Требования: Спикерфон
(двух сторонняя громкая связь), LCD дисплей, повтор
последнего номера, идентификация вызывающего
абонента «АОН/CallerID», функция отключения
микрофона, разъем для гарнитуры. Гарантия на
оборудование - не менее 1 (одного) года с момента
поставки. Цвет - желательно черный. Комплект
поставки: Телефонный аппарат с трубкой и телефонным
шнуром - 1 шт. Паспорт (фомуляр) -1 шт. Инструкция по
эксплуатации – 1 шт (на русском языке). Гарантийные
обязательства с приложением гарантийного талона. (на
каждую ед.).</t>
  </si>
  <si>
    <t>Тип-Сплит система. Установка внутренного блока - настенная. Основные режимы - охлаждение/обогрев. Ориентированный объем</t>
  </si>
  <si>
    <t>Щетка для чистки унитаза. С подставкой. Пластиковый. Разных цветов. Стандартная, разного цвета. С густой щеткой</t>
  </si>
  <si>
    <t>1 ак</t>
  </si>
  <si>
    <t>2 ак</t>
  </si>
  <si>
    <t>1 пат</t>
  </si>
  <si>
    <t>2 пат</t>
  </si>
  <si>
    <t>для мусора 10 л</t>
  </si>
  <si>
    <t>1 новорожд</t>
  </si>
  <si>
    <t>2 новорожд</t>
  </si>
  <si>
    <t>ОПН</t>
  </si>
  <si>
    <t>ЦСО</t>
  </si>
  <si>
    <t>Взр.реан</t>
  </si>
  <si>
    <t>Цемент</t>
  </si>
  <si>
    <t>опер.блок</t>
  </si>
  <si>
    <t>Шпингалет</t>
  </si>
  <si>
    <t>2 л для замачивания ершиков</t>
  </si>
  <si>
    <t>Подставка для швабр</t>
  </si>
  <si>
    <t>ГКП на ПХВ  "Городской перинатальный центр"</t>
  </si>
  <si>
    <t xml:space="preserve">веник </t>
  </si>
  <si>
    <t>для уборки территории</t>
  </si>
  <si>
    <t>шт</t>
  </si>
  <si>
    <t>______________</t>
  </si>
  <si>
    <t>Потребность канцелярских товаров к специфике 149</t>
  </si>
  <si>
    <t>без оборота</t>
  </si>
  <si>
    <t>с оборотам</t>
  </si>
  <si>
    <t xml:space="preserve">№ 005/у </t>
  </si>
  <si>
    <t xml:space="preserve">Протокол трансфузии эритросодержащих средсв форма </t>
  </si>
  <si>
    <t xml:space="preserve">№ 005-1/у </t>
  </si>
  <si>
    <t xml:space="preserve">Протокол трансфузии компонентов препаратов крови форма </t>
  </si>
  <si>
    <t>№ 005-3/у</t>
  </si>
  <si>
    <t xml:space="preserve">Трансфузионный лист больного форма  </t>
  </si>
  <si>
    <t>А4 альбомный вариант</t>
  </si>
  <si>
    <t xml:space="preserve">№ 011/у </t>
  </si>
  <si>
    <t xml:space="preserve">Карта основных показателей состяния больного и назначении в отделении реанимации и интенсивной терапии форма </t>
  </si>
  <si>
    <t xml:space="preserve">А3 </t>
  </si>
  <si>
    <t>№ 011-3/у</t>
  </si>
  <si>
    <t xml:space="preserve">Консультация анестезиолога форма  </t>
  </si>
  <si>
    <t xml:space="preserve">№ 264/у </t>
  </si>
  <si>
    <t xml:space="preserve">Направления на исследование образцов крови методам ИФА на антитела к ВИЧ форма </t>
  </si>
  <si>
    <t xml:space="preserve">№ 264-8/у </t>
  </si>
  <si>
    <t xml:space="preserve">форма № 27 от 03.01.2016 </t>
  </si>
  <si>
    <t xml:space="preserve">Вопросник для пациента (анамнез) перед проведением анестезии каз/рус вариант </t>
  </si>
  <si>
    <t>№ 107 от 07.07.2010</t>
  </si>
  <si>
    <t xml:space="preserve">Информированное согласие на обследование на ВИЧ -  инфекцию </t>
  </si>
  <si>
    <t xml:space="preserve"> А6 </t>
  </si>
  <si>
    <t xml:space="preserve">№ 27-0 от 05.01.2016 г. </t>
  </si>
  <si>
    <t xml:space="preserve">Информированное согласие на анестезиологическое обеспечение перед стоящей операцией (манипуляции) УЗ город Алматы </t>
  </si>
  <si>
    <t xml:space="preserve">№ 27 от 03.01.2011 </t>
  </si>
  <si>
    <t xml:space="preserve">Информированное согласие на проведение оперции к кесарево сечение УЗ г. Алматы </t>
  </si>
  <si>
    <t xml:space="preserve">№ 27-0 от 05.01.2016 </t>
  </si>
  <si>
    <t xml:space="preserve">Лист наблюдения за родильницей в раннем после операцинном периоде после операции кесарево сечение УЗ г. Алматы </t>
  </si>
  <si>
    <t>№ 27-0 от 05.01.2016</t>
  </si>
  <si>
    <t xml:space="preserve">Протокол операции: "Катетеризация правых отделов сердца" УЗ г. Алматы  </t>
  </si>
  <si>
    <t xml:space="preserve">А4 </t>
  </si>
  <si>
    <t xml:space="preserve">Информированное добровольное согласие на выполнение индукции родов УЗ г. Алматы  </t>
  </si>
  <si>
    <t xml:space="preserve">Форма добровольного согласия беременной на хирургическую стерилизацию </t>
  </si>
  <si>
    <t xml:space="preserve">Информированный отказ от досрочного родоразрешения УЗ г. Алматы </t>
  </si>
  <si>
    <t>Информированный отказ от родоразрешения через естественные родовые пути УЗ г. Алматы А4</t>
  </si>
  <si>
    <t xml:space="preserve">№ ТБ 06-Б </t>
  </si>
  <si>
    <t xml:space="preserve">Направление на лабороторное исследование мокроты на Gxpert MTB/RIF форма </t>
  </si>
  <si>
    <t>Протокол кратковременного внутривенного анестезиологического пособия</t>
  </si>
  <si>
    <t xml:space="preserve"> А6</t>
  </si>
  <si>
    <t xml:space="preserve">Сопроводительный список материала </t>
  </si>
  <si>
    <t xml:space="preserve">Направление на обзорную рентгенографию </t>
  </si>
  <si>
    <t xml:space="preserve">Ката операционного периода форма </t>
  </si>
  <si>
    <t xml:space="preserve">Протокол антенатальный кардиотокографии (КТГ)  </t>
  </si>
  <si>
    <t>форма  № 27-00</t>
  </si>
  <si>
    <t>№ 501 МЗ РК от 26.07.2012 (о внесении изменении в приказ № 666 МЗ РК от 06.11.2009)</t>
  </si>
  <si>
    <t>Медицинская карта "Предтрансфузионный эпикриз" приказ</t>
  </si>
  <si>
    <t xml:space="preserve">  А4</t>
  </si>
  <si>
    <t>Приказ МЗ РК от 26.07.2012 № 501 ( о внесении изменении в приказ и.о. министра здравоохранения РК от 06.11.2009 г № 666)</t>
  </si>
  <si>
    <t xml:space="preserve">Информированное добровольное согласие/ отказ на переливание компонентов и (или) препартов донорской крови.  </t>
  </si>
  <si>
    <t xml:space="preserve"> А4</t>
  </si>
  <si>
    <t xml:space="preserve">Информированный отказ от оперативного родоразрешения УЗ г. Алматы  </t>
  </si>
  <si>
    <t>Сведения о новорожд</t>
  </si>
  <si>
    <t>2-х скоростной доводчик для дверей массой до 90 кг с зубчатой передачей</t>
  </si>
  <si>
    <t>Сердцевина для внутренних замков</t>
  </si>
  <si>
    <t>Цилиндровая замочная система для дверей.                         Материал: хром. Размеры: ширина не менее 30 мм, длина не менее 70 мм. К сердцевине для внутреннего замка прилагается комплект из не менее 3 ключей.</t>
  </si>
  <si>
    <t>Замок врезной</t>
  </si>
  <si>
    <t>Врезной цилиндровый замок для внутренних дверей. Запирание и открывание замка производится поворотом ключа на 2 оборот. В позиции "закрыто" ригель выходит на 14 мм, сторонность замка может быть легко изменена путем перестановки защелки на 180* Исполнение: ST/EGL;ST/CR, размер замка 75*109 мм. В комплекте с ручкой</t>
  </si>
  <si>
    <t>Нагель дюбель 6*40</t>
  </si>
  <si>
    <t>Нагель дюбель 6*40, распорный полиамидный дюбель с гвоздем из оцинкованной стали с крестообразным шлицем. В упаковке не менее 300 шт.</t>
  </si>
  <si>
    <t>уп.</t>
  </si>
  <si>
    <t>Нагель дюбель 6*60</t>
  </si>
  <si>
    <t>Нагель дюбель 6*60, распорный полиамидный дюбель с гвоздем из оцинкованной стали с крестообразным шлицем. В упаковке не менее 300 шт.</t>
  </si>
  <si>
    <t>Нагель дюбель 6*80</t>
  </si>
  <si>
    <t>Нагель дюбель 6*80, распорный полиамидный дюбель с гвоздем из оцинкованной стали с крестообразным шлицем. В упаковке не менее 300 шт.</t>
  </si>
  <si>
    <t>Петля для пластиковых окон</t>
  </si>
  <si>
    <t>ручки для пластиковых окон</t>
  </si>
  <si>
    <t>Цвет белый.</t>
  </si>
  <si>
    <t>Шуруп</t>
  </si>
  <si>
    <t>Шуруп самонарезающий с потайной головкой. Номинальный диаметр - 4,2 мм, длина - 22 мм, диаметр шляпы - 8,1 мм. В упаковке не менее 300 шт.</t>
  </si>
  <si>
    <t>Шуруп самонарезающий с потайной головкой. Номинальный диаметр - 4,2 мм, длина - 32 мм, диаметр шляпы - 8,1 мм. В упаковке не менее 300 шт.</t>
  </si>
  <si>
    <t>Шуруп самонарезающий с потайной головкой. Номинальный диаметр - 4,2 мм, длина - 42 мм, диаметр шляпы - 8,1 мм. В упаковке не менее 300 шт.</t>
  </si>
  <si>
    <t>Замок навесной</t>
  </si>
  <si>
    <t>Замок висячий дисковый, состоящий из корпуса с дисковым механизмом, откидной поворотной дружки. Стальной.                       2.1. Размер: мм. 81*100*36, вес не менее 0,450 кг. Диаметр дружки-14 мм., проем дружки ширина-41,2 мм., высота-32,7 мм. - 5 штук;   2.2. Размер: 57*124*30 мм. Вес не менее 0,290 кг. Высота дружки 6 см, диаметр 10 мм.  - 36 штук;                                                             2.3. Размер: ширина замка-58мм. высота замка-83мм. диаметр држки-10мм., высота проема дружки-44 мм., ширина проема дружки -25 мм.</t>
  </si>
  <si>
    <t>Техническая соль - эффективный противогололедный материал. Техническая соль сыпучий кристаллический продукт. Цвет технический соли - чаще белый.                                          Запах технический соли - отсутствует.</t>
  </si>
  <si>
    <t>Лопата 275*320 мм, металлический черенок, телескопический с V-образный ручкой морозостойкий пластик</t>
  </si>
  <si>
    <t>Урна уличная УД-10</t>
  </si>
  <si>
    <t>Габаритные размеры: Высота 550                             Ширина 360. Глубина 250 мм;</t>
  </si>
  <si>
    <t xml:space="preserve">Бак мусорный </t>
  </si>
  <si>
    <t>Бак мусорный на колесах с крышкой и ручкой.             Размер: 52*55*88. Материал: пластик.</t>
  </si>
  <si>
    <t>Бензиновый триммер предназнчен для стрижки газонов на небольших площадях. Топливом является смесь бензина с октановым числом не менее 92 и масла для двухтактных двигателей. Мощность 0,8кВт. Объем двигателя 25,4 куб.см. Тактность двигателядвухтактный. Тип двигателя бензиновый. Режущий элементлеска/нож. Толщина лески 2мм. Емкость бака 0,7л. Приводной валгибкий. Вес 7,1 кг. Комплектация: Режущий нож; Катушка с леской;  Плечевой ремень.</t>
  </si>
  <si>
    <t>Сварочный аппарат инвертор</t>
  </si>
  <si>
    <t>Горячий старт; Антиприлипание при включении; Форсаж дуги; Эффект примерзания.необходим встроенный элемент защиты от скачков напряжения. Лучше если уровень защиты будет в пределах 20-25%.</t>
  </si>
  <si>
    <t>Сварочная маска Хамелеон: время переключения при поджиге, мсек: 0,0001; время высветления, сек: 0,2-0,7; степень затемнения, DIN: в темном состоянии -9-13,              в светлом-4; защита от ультрафиолетовых и инфракрасных лучей до 16 DIN на протяжении всего периода работы;   плавная регулировка чувствительности;  рабочая температура, С: от -5 до +55; температура хранения, С: от -20 до +70;  размер картриджа, мм: 110*90*9; поле зрения, мм: 91*41; электропитание светофильтра: солнечная батарея и 2 батарейки CR2450; ударопрочный пластиковый корпус, имеется регулировка подголовкина под размер головы; вес 0,48 кг.</t>
  </si>
  <si>
    <t>Смеситель для раковин</t>
  </si>
  <si>
    <t>Смесители: локтевые, хирургические.</t>
  </si>
  <si>
    <t>Однорычажный, высотой не более 15 см, неразборный, цельный. Материал из нержавеющей стали. Тип крепления на шпильках.</t>
  </si>
  <si>
    <t>Кран шаровый д-20, сварной, Ду-20, корпус цельносоварной из углеродистой стали, шар и шпиндель из нержавеющей стали.</t>
  </si>
  <si>
    <t>Кран шаровый д-50, сварной, Ду-50, корпус цельносоварной из углеродистой стали, шар и шпиндель из нержавеющей стали.</t>
  </si>
  <si>
    <t>Кран шаровый д-25, сварной, Ду-25, корпус цельносоварной из углеродистой стали, шар и шпиндель из нержавеющей стали.</t>
  </si>
  <si>
    <t>Кран шаровый д-40, сварной, Ду-40, корпус цельносоварной из углеродистой стали, шар и шпиндель из нержавеющей стали.</t>
  </si>
  <si>
    <t>Смеситель для душевых с гибким шлангом и лейкой</t>
  </si>
  <si>
    <t>Смеситель для подключения воды. Гибкая подводка состоит из резинового шланга, металлической оплётки, штуцеров, накидных гаек и прокладок, лейки душевой круглой с хромовым покрытием не менее 150см.</t>
  </si>
  <si>
    <t>Гибкий шланг для унитазов</t>
  </si>
  <si>
    <t>Гибкий шланг для подключения воды. Гибкая подводка состоит из резинового шланга, металлической оплётки с красно-синей полоской, штуцеров, накидных гаек и прокладок. Длина не менее 80 см.</t>
  </si>
  <si>
    <t>Шланг для смесителя раковины</t>
  </si>
  <si>
    <t>Гофра для унитаза</t>
  </si>
  <si>
    <t>Диаметр манжеты 134 мм, концы 110 мм.</t>
  </si>
  <si>
    <t>Высокомодульный, быстротвердеющий, однокомпонентный герметик.</t>
  </si>
  <si>
    <t>Фум лента</t>
  </si>
  <si>
    <t>Фторопластовый уплотнитель материал. В рулоне не менее 10 м.</t>
  </si>
  <si>
    <t>Труба пластик</t>
  </si>
  <si>
    <t>Труба полипропиленовая д-20 для холодной и горячей воды. Диаметр в мм/толщина в мм давление атм 32/4,4/20</t>
  </si>
  <si>
    <t>м</t>
  </si>
  <si>
    <t>Отвод</t>
  </si>
  <si>
    <t>Отвод пластик диаметр 20 мм.</t>
  </si>
  <si>
    <t>Полуотвод</t>
  </si>
  <si>
    <t>Полуотвод пластик диаметр 20 мм.</t>
  </si>
  <si>
    <t>Муфты</t>
  </si>
  <si>
    <t>Муфты на пластиковые трубы диаметр 20 мм.</t>
  </si>
  <si>
    <t>Тройник</t>
  </si>
  <si>
    <t>Тройник пластик диаметр 20 мм.</t>
  </si>
  <si>
    <t>Ремкомплект полный для унитаза</t>
  </si>
  <si>
    <t>Ремкомплект для смывного бачка.</t>
  </si>
  <si>
    <t>Крышка-сиденье на унитаз</t>
  </si>
  <si>
    <t>Крышка-сиденье на унитаз пластиковая, с пластиковыми шарнирами для овальной формы чаши унитаза. Размеры: ширина - не менее 34 см, длина - не менее 43 см.</t>
  </si>
  <si>
    <t>Накопительный шаровый кран с нижней подводкой.</t>
  </si>
  <si>
    <t>Накопительный шаровый кран с верхней подводкой.</t>
  </si>
  <si>
    <t xml:space="preserve">Тип: ручной инструмент;
Тип упаковки: пластиковый кейс;
Состав:
Аксессуары с посадочным размером 1/4"DR: 
Торцевые 12-игранные головки: 4, 4.5, 5, 5.5, 6, 7, 8, 9, 10 мм;
Торцевые головки с внутренней 6-илучевой звездой: E4, E5, E6, E7, E8;
Адаптер для бит 1/4"DR;
Набор бит 1/4"DR:
- HEX (шестигранник): H2, H3, H4, H5, H6, H7, H8, H10;
- TORX: T10, T15, T20, T25, T27, T30, T40;
- Шлиц: SL4, SL5.5, SL7;
- POZI: PZ0, PZ1, PZ2, PZ3;
- PHILIPS: PH0, PH1, PH2, PH3;
Ручная реверсивная трещотка ;
Удлинители: 50, 100 и 150 мм;
Гибкий удлинитель 150 мм;
Т-образный ворот c адаптером 3/8" - 1/4";
Отверточная рукоять;
Универсальный шарнир; 
Аксессуары с посадочным размером 3/8"DR: 
Торцевые 12-игранные головки: 6, 7, 8, 9, 10, 11, 12, 13, 14, 15, 17, 18, 19, 21, 22 мм;
Удлинители: 75 и 150 мм;
Ручная реверсивная трещотка с шарнирной головкой;
Универсальный шарнир;
Аксессуары с посадочным размером 1/2"DR: 
Торцевые 12-игранные головки: 8, 10, 12, 13, 14, 15, 16, 17, 18, 19, 20, 21, 22, 23, 24, 25, 27, 30, 32 мм;
Торцевые головки с внутренней 6-илучевой звездой: E10, E12, E14, E16, E20;
Ручная реверсивная трещотка; 
Свечные головки: 16 и 20,6 мм;
Удлинители: 75 и 250 мм;
Универсальный шарнир;
Т-образный ворот;
Ворот с шарниром;
2-хсторонний Г-образный ворот;
2-х сторонние комбинированные ключи рожковый/накидной: 6, 7, 8, 9, 10, 11, 12, 13, 14, 15, 16, 17, 18, 19, 21, 22, 24 мм;
2-х сторонние рожковые ключи: 8/10, 10/12, 11/13, 12/14, 17/19 мм;
Угловые ключи HEX (шестигранник): H2.5, H3, H4, H5, H6, H7, H8, H10, H12, H14;
Отвертки:
- Шлиц: SL5.5 х 25 мм, SL6.5 х 150 мм, SL6.5 х 150 мм (усиленная);
- PHILIPS: PH1 х 25 мм, PH2 х 100 мм, PH2 х 100 мм (усиленная);
Тиски ручные;
Пассатижи;
Молоток (300 г).
</t>
  </si>
  <si>
    <t>Кран пластик 20 мм.</t>
  </si>
  <si>
    <t>Крепление для унитаза.</t>
  </si>
  <si>
    <t>Размер 8 мм.</t>
  </si>
  <si>
    <t>Крепление для раковин.</t>
  </si>
  <si>
    <t>Размер 10 мм.</t>
  </si>
  <si>
    <t>Утюг (паяльник) для пластиковых труб</t>
  </si>
  <si>
    <t>Паяльник для полипропиленовых труб на две разных насадки. Сварочник для полипропиленовых труб. Диапазон регулирования температуры: 50 - 320 С. Электрический кабель в термостойкой силиконовой изоляции. Предназначен для сварки труб д20мм, д25мм, д32мм, д40мм. В комплекте: металлический ящик, сварочный аппарат, струбцина для крепления аппарата, сменные нагреватели д20мм, д25мм, д32мм, д40мм, рулетка 3м, ножницы для резки труб д20мм - д40мм, уровень, ключи для крепления сменных нагревателей (2 шт.), заглушки (2 шт).</t>
  </si>
  <si>
    <t>Светодиодный аккумуляторный фонарь</t>
  </si>
  <si>
    <t xml:space="preserve">Удлинитель </t>
  </si>
  <si>
    <t>Удлинитель с заземляющим контактом - евростандарт.( 5 метровая).</t>
  </si>
  <si>
    <t>Удлинитель на пластиковой катушке</t>
  </si>
  <si>
    <t>В составе: 3 розетки с заземлением на пластиковой катушке - провод с вилкой с заземлением, тип провода ПВС 3*1,5, длинною 25 метров, напряжение 220В, 50Гц, мощность 3500 Вт, Сила тока 16 А, степень защиты IP44.</t>
  </si>
  <si>
    <t xml:space="preserve">Тип: ручной инструмент;
Тип упаковки: алюминиевый кейс;
Состав:
Коробка для мелочей;
Длинногубцы 135 мм;
Бокорезы 110 мм;
Плоскогубцы 135 мм;
Кривогубцы 130 мм;
Плоскогубцы 210 мм;
Пинцет с обратным действием;
Мини дрель с насадками и адаптером 220 Вольт;
3 вспомогательных инструмента для пайки;
Подставка для паяльника;
Разводной ключ 0- 20 мм;
Паяльник с ускоренным нагревом;
Рукоятка для отвертки;
Отвертка под гайку 5 мм;
Отвертка под гайку 6 мм;
Отвертка 3, 2 х 75 мм;
Отвертка крестовая #0 х 75 мм;
Отвертка прямая 5 х 75 мм;
Отвертка крестовая #1 х 75 мм;
Отвертка прямая 6 х 57 мм;
Отвертка крестовая #2 х 57 мм;
Отвертка крестовая #2 х 157 мм;
Отвертка крестовая #1 х 150 мм;
Отвертка прямая 6 х 40 мм;
Отвертка крестовая #2 х 40 мм;
Кисточка;
Обжим наконечников;
Паяльный насос;
Набор из 3-х крестовых и 3-х прецизионных отверток;
Набор из 5-ти надфилей;
Микропылесос;
Флакон для чистящего средства 60 мл;
Флакон для чистящего средства 18 мл;
Мультиметр;
Отвертка с индикатором;
Экстрактор микросхем;
Паллета для инструментов;
Фонарь;
Набор из 7-ми шестигранников;
3-х рукий захват мелких деталей;
Изолента;
Ножницы;
Припой;
Бита звездочка Т10 х 30 мм;
Бита звездочка Т15 х 30 мм;
Антистатический браслет;
Обойный нож;
Набор из 10-ти комбинированных ключей;
Тиски с губками 60 мм и раскрытием 40 мм.
</t>
  </si>
  <si>
    <t>Выключатель автоматический 16А, 1 полюсный</t>
  </si>
  <si>
    <t>Автоматический выключатель в модульном исполнении. Количество силовых полюсов: не более 1. Номинальный ток, А: не более 16.</t>
  </si>
  <si>
    <t>Выключатель автоматический 25А, 1 полюсный</t>
  </si>
  <si>
    <t>Автоматический выключатель в модульном исполнении. Количество силовых полюсов: не более 1. Номинальный ток, А: не более 25.</t>
  </si>
  <si>
    <t xml:space="preserve">Выключатель о/у </t>
  </si>
  <si>
    <t>Одноклавишный, белый</t>
  </si>
  <si>
    <t>Лампы - мини светодиодные PH LED A60 6-50W на патрон Е-27 3000K</t>
  </si>
  <si>
    <t>Светодиодная лампа МИНИ-СПИРАЛЬ 50W. Цокольный патрон Е27. Тип размещения - комнатное. Цвет светового потока - холодный свет. Срок службы - 8000 ч. Напряжение 220 В. Моментальное включение лампы без мерцания, безшумная работа, высокая световая отдача, компактный размер. Экономия энергии до 80%.</t>
  </si>
  <si>
    <t>Лампы люминицентные ЛБ-40</t>
  </si>
  <si>
    <t>Линейная, двухцокольная 6500К</t>
  </si>
  <si>
    <t>Лампы люминицентные ЛБ-20</t>
  </si>
  <si>
    <t>Линейная, двухцокольная 4000К</t>
  </si>
  <si>
    <t>Вилка электрическая 250В 6А</t>
  </si>
  <si>
    <t>Универсальная электрическая разборная штепсельная вилка предназначена для присоединения (разъединения) к электрической сети различных электрических приборов бытового назначения. Номинальный ток не менее 6А, напряжение не менее 250В.</t>
  </si>
  <si>
    <t>Соединительный со скрученными медными жилами с изоляцией и оболочкой из ПВХ пластиката, гибкий. Токопроводящая жила - медная, круглой формы, многопроволочная класса 5. Изоляция - ПВХ пластикат</t>
  </si>
  <si>
    <t>Розетки:  наружные о/у</t>
  </si>
  <si>
    <t>Розетка 2 наружней установки РС-1639</t>
  </si>
  <si>
    <t>Выключатель внутренний двухклавишный.                Размеры: ширина не менее 80 мм, высота не менее 80 мм. Для влючения и выключения света частичного освещения. Номинальное напряжение: не менее 220 - не более 250 В. Материал: пластик.                   Цвет: белый.</t>
  </si>
  <si>
    <t>Патрон для электрической люстры предназначен для удобного соединения ламп освещения марки 60 Вт, Е-27 с сетью питания.</t>
  </si>
  <si>
    <t>Циркулярная пила. Мощность: 1200 Вт                    Макс глубина пропила под углом 90 градус: 65мм. Число оборотов: 5000 об/мин   Вес: 3,1 кг. Плавный пуск: нет. Поддержание постоянных оборотов под нагрузкой: нет. Диаметр:185 мм.</t>
  </si>
  <si>
    <t>Перфоратор имеют пневматический ударный механизм, предохранительную фрикционную муфту, допольнительную рукоятку, упоры для ограничения глубины сверления. Мощность - 820Вт, Макс.диаметр сверл. в бетоне - 35мм. Число ударов 0-2500. Вес - 5,3 кг.</t>
  </si>
  <si>
    <t>Источник основного света - светодиод. Мощность светодиода - 3 Ватт, цвет свечения - белый; Непрерывное время свечения светодиода - не менее 5 часов; Встроенное зарядное устройство от сети 220-240В 50/60Гц; Автоматическая защита аккумулятора от перезаряда и глубокого разряда. Ёмкость свинцово-кислотного аккумулятора - 4,0 В 3 А/ч; Максимальное время заряда аккумулятора, не более - 16-20 часов. Световая индикация уровня заряда-разряда аккумулятора. Габаритные размеры, не более - 160*122*210 мм; Корпус повышенной прочности, устойчив к падениям, ударам, вибрациям.</t>
  </si>
  <si>
    <t>Зам.директора по ХВ</t>
  </si>
  <si>
    <t>Сапарбаев С.К.</t>
  </si>
  <si>
    <t>Однорычажный, высотой не более 15 см, неразборный, цельный. Материал из нержавеющей стали."Лягушка"</t>
  </si>
  <si>
    <t>Однорычажный, высотой не более 15 см, неразборный, цельный. Материал из нержавеющей стали."Елочка"</t>
  </si>
  <si>
    <t>Выключатель автоматический 50А, 3 полюсный</t>
  </si>
  <si>
    <t>Автоматический выключатель в модульном исполнении. Количество силовых полюсов: не более 3. Номинальный ток, А: не более 50.</t>
  </si>
  <si>
    <t>Выключатель автоматический 40А, 3 полюсный</t>
  </si>
  <si>
    <t>Автоматический выключатель в модульном исполнении. Количество силовых полюсов: не более 3. Номинальный ток, А: не более 40.</t>
  </si>
  <si>
    <t>Зам.директора по СД</t>
  </si>
  <si>
    <t>Туралиева Г.К.</t>
  </si>
  <si>
    <t>Потребность электробытовых товаров к специфике 149</t>
  </si>
  <si>
    <t>Утюг паровой</t>
  </si>
  <si>
    <t>Чайник электрический</t>
  </si>
  <si>
    <t>Термопот</t>
  </si>
  <si>
    <t>Настольная лампа</t>
  </si>
  <si>
    <t>Швейная машина</t>
  </si>
  <si>
    <t>Телефоны</t>
  </si>
  <si>
    <t>Колба из высококачественной нержавеющей стали, сохраняющей природные свойства воды, 3 способа розлива воды, блокировка розлива воды, режим поддержания определенной температуры, режим повторного кипячения, индикация режима работы, закрытый нагревательный элемент, мощность 750 Вт. Объем 5 литров</t>
  </si>
  <si>
    <t>Потребность сантехнических товаров к специфике 149</t>
  </si>
  <si>
    <t>Потребность электрических товаров к специфике 149</t>
  </si>
  <si>
    <t>Сетевое хранилище D-Link DNS-320L</t>
  </si>
  <si>
    <t>Жесткий диск, 1000 GB</t>
  </si>
  <si>
    <t>Моноблок. Цвет белый. Сенсорный дисплей. Количество ядер процессора 2. Кеш-память процессора 3 Мб. Частота процессора 3,2 ГГц. Оперативная память 8 Гб. Объем HDD 1000 Гб.</t>
  </si>
  <si>
    <t>из нержавеющего металла</t>
  </si>
  <si>
    <t>пластиковые, прозрачные, с крышкой 12 л.</t>
  </si>
  <si>
    <t>Потребность посуды к специфике 149</t>
  </si>
  <si>
    <t>среднего размера с лезвием 20 см, с металлической рукояткой</t>
  </si>
  <si>
    <t>большой, для разделки мяса с лезвием из нержавеющей стали 30 см, с металлической рукояткой</t>
  </si>
  <si>
    <t>деревянная 45х30, с толщиной не менее 2 см.</t>
  </si>
  <si>
    <t>деревянная 60х40 с толщиной не менее 2 см.</t>
  </si>
  <si>
    <t>деревянная 30х30 с толщиной не менее 2 см.</t>
  </si>
  <si>
    <t>с разными насадками (не менее 5 видов)</t>
  </si>
  <si>
    <t>эмалированный, объем 3 л.</t>
  </si>
  <si>
    <t>из нержавеющей стали с пластиковой ручкой</t>
  </si>
  <si>
    <t>шумовая для процеживания с ручкой</t>
  </si>
  <si>
    <t>В рулонах, плотный, ширина 120 см</t>
  </si>
  <si>
    <t>Обтирочное полотно</t>
  </si>
  <si>
    <t>ткань бязь</t>
  </si>
  <si>
    <t>Пеленки ситцевая. Цветная. Размер 100*80см. После многоразовых стирок и обработок должна сохранять цвет и размер.</t>
  </si>
  <si>
    <t>Срок службы в годах</t>
  </si>
  <si>
    <t>Пеленки фланелевая. Цветная. Размер 100*80см. После многоразовых стирок и обработок должна сохранять цвет и размер.</t>
  </si>
  <si>
    <t>Ткань махровая, 100% х/б. Должны быть произведены из качественного материала, обладать впитывающими свойствами, иметь мягкую текстуру и не вызывать раздражения. Все эти свойства должны сохраняться после многоразовых стирок. Плотность ткани 500 гр/м2. Размер 50*90 см. ГОСТ 11027-80</t>
  </si>
  <si>
    <t>Сатин, цветной. Плотность ткани 120 гр/м2. Размер наволочки:150*215 см ГОСТ 31307-2005</t>
  </si>
  <si>
    <t>Сатин, цветной. Плотность ткани 120 гр/м2. Размер наволочки:70*70 см ГОСТ 31307-2005</t>
  </si>
  <si>
    <t>Наполнитель синтепон. Верх бязь, поликоттон. Плотность ткани 150 гр/м2. Размер 70*70см.</t>
  </si>
  <si>
    <t>Сатин, цветной. Плотность ткани 120 гр/м2. Размер наволочки:150*230 см</t>
  </si>
  <si>
    <t>Сатин, цветной. Плотность ткани 120 гр/м2. Размер наволочки:90*90см ГОСТ 31307-2005</t>
  </si>
  <si>
    <t>Стеганное. Зимнее. Размер 1150*200 см. Согласно СТРК 1017-2000</t>
  </si>
  <si>
    <t>Стеганное. Зимнее. Размер 90*90 см. Согласно СТРК 1017-2001</t>
  </si>
  <si>
    <t>Цветной фланель. Плотность ткани 175 гр/м². Размер: 40-60 ГОСТ 12.4.131-83</t>
  </si>
  <si>
    <t>100 % хлопок, размеры: 44-56. Плотность ткани 142 гр/м². ГОСТ ЕН 13795-2008</t>
  </si>
  <si>
    <t>Теневые, плотные, эстетичные шторы. Прошитые атласной лентой.</t>
  </si>
  <si>
    <t>Сорочка женская ситцевая. Цветная. Плотность ткани 175 гр/м2. Размеры: 46-54 ГОСТ 25296-1</t>
  </si>
  <si>
    <t>Дермантин для обивки матрацов. Светло-коричневого цвета, пилингуемость - 1000 циклов, стойкость к истиранию - 30 000 циклов, плотность 390 г/кв.м, износостойкость высокая.</t>
  </si>
  <si>
    <t>Ситец. Цвет белый. Двухслойная.Разрез посередине, длина разреза 25-26 см.</t>
  </si>
  <si>
    <t>ткань ситец</t>
  </si>
  <si>
    <t>Ткань - хлопчатобумажная без ворса, мягкая и хорошо впитывающая влагу. Ширина - 1,5 метр, длина - 50 метров</t>
  </si>
  <si>
    <t>Халаты женские, трикотажные из хлопчатобумажной пряжи, ГОСТ 25296-2003</t>
  </si>
  <si>
    <t>метров</t>
  </si>
  <si>
    <t>Односпальный комплект постельного белья из хлопка средней плотности плетения (50-65 нитей/см2). Состоит обычно из одного пододеяльника, одной простыни и одной наволочки , ГОСТ 31307-2005</t>
  </si>
  <si>
    <t>матрас</t>
  </si>
  <si>
    <t>Тапочки кожанные женские с противоскользящим протектором, материал верх - натуральная кожа, материал подошвы - ПВХ, метод крепления - литьевой, цвет - черный, размеры 38, 39, 40</t>
  </si>
  <si>
    <t>Ткань из хлопчатобумажного материала. Должен  хорошо впитывать влагу. Для пациентов</t>
  </si>
  <si>
    <t>Детские шапочки для новорожденных. Ткань из хлопчатобумажного материала. Разных цветов</t>
  </si>
  <si>
    <t>для функциональной кровати, кожанный, толщина 15 см. Ватные, размер 2,0мх0,8м</t>
  </si>
  <si>
    <t>Ватные, размер 2,0мх0,8м на каталку</t>
  </si>
  <si>
    <t>Огнетушители ОУ-2</t>
  </si>
  <si>
    <t>Диэлектрические боты</t>
  </si>
  <si>
    <t>Диэлектрические перчатки</t>
  </si>
  <si>
    <t>Диэлектрический коврик 750х750</t>
  </si>
  <si>
    <t>Диэлектрический коврик 500х500</t>
  </si>
  <si>
    <t>Рукаф пожарный напорный Д51 с ГР (У-1)</t>
  </si>
  <si>
    <t>Респиратор РПА</t>
  </si>
  <si>
    <t>Противогаз ГП-7</t>
  </si>
  <si>
    <t>Сумка санитарная</t>
  </si>
  <si>
    <t>Аптечка универсальная</t>
  </si>
  <si>
    <t>Носилки тканевые тип МЧС</t>
  </si>
  <si>
    <t>Потребность СИЗ товаров к специфике 149</t>
  </si>
  <si>
    <t>Средства для индивидуальной защиты и технике безопасности</t>
  </si>
  <si>
    <t>Ед.изм.</t>
  </si>
  <si>
    <t>Кошма для тушения пожара 1,5*2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</si>
</sst>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6" fillId="0" borderId="0"/>
  </cellStyleXfs>
  <cellXfs count="19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7" fillId="3" borderId="13" xfId="2" applyFont="1" applyFill="1" applyBorder="1" applyAlignment="1">
      <alignment horizontal="center" wrapText="1"/>
    </xf>
    <xf numFmtId="0" fontId="7" fillId="3" borderId="13" xfId="2" applyFont="1" applyFill="1" applyBorder="1" applyAlignment="1">
      <alignment wrapText="1"/>
    </xf>
    <xf numFmtId="0" fontId="7" fillId="3" borderId="1" xfId="2" applyFont="1" applyFill="1" applyBorder="1" applyAlignment="1">
      <alignment horizontal="center" wrapText="1"/>
    </xf>
    <xf numFmtId="2" fontId="7" fillId="3" borderId="3" xfId="2" applyNumberFormat="1" applyFont="1" applyFill="1" applyBorder="1"/>
    <xf numFmtId="0" fontId="5" fillId="0" borderId="1" xfId="0" applyFont="1" applyBorder="1"/>
    <xf numFmtId="164" fontId="5" fillId="0" borderId="1" xfId="1" applyFont="1" applyBorder="1"/>
    <xf numFmtId="0" fontId="7" fillId="3" borderId="1" xfId="2" applyFont="1" applyFill="1" applyBorder="1" applyAlignment="1">
      <alignment wrapText="1"/>
    </xf>
    <xf numFmtId="2" fontId="7" fillId="3" borderId="14" xfId="2" applyNumberFormat="1" applyFont="1" applyFill="1" applyBorder="1"/>
    <xf numFmtId="0" fontId="7" fillId="3" borderId="6" xfId="2" applyFont="1" applyFill="1" applyBorder="1" applyAlignment="1">
      <alignment horizontal="center" wrapText="1"/>
    </xf>
    <xf numFmtId="0" fontId="7" fillId="3" borderId="4" xfId="2" applyFont="1" applyFill="1" applyBorder="1" applyAlignment="1">
      <alignment wrapText="1"/>
    </xf>
    <xf numFmtId="0" fontId="7" fillId="3" borderId="6" xfId="2" applyFont="1" applyFill="1" applyBorder="1" applyAlignment="1">
      <alignment wrapText="1"/>
    </xf>
    <xf numFmtId="0" fontId="7" fillId="3" borderId="1" xfId="2" applyFont="1" applyFill="1" applyBorder="1"/>
    <xf numFmtId="2" fontId="7" fillId="3" borderId="14" xfId="2" applyNumberFormat="1" applyFont="1" applyFill="1" applyBorder="1" applyAlignment="1">
      <alignment wrapText="1"/>
    </xf>
    <xf numFmtId="0" fontId="7" fillId="0" borderId="0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/>
    <xf numFmtId="0" fontId="8" fillId="0" borderId="0" xfId="0" applyFont="1"/>
    <xf numFmtId="0" fontId="9" fillId="0" borderId="0" xfId="0" applyFont="1"/>
    <xf numFmtId="164" fontId="0" fillId="0" borderId="1" xfId="0" applyNumberFormat="1" applyBorder="1"/>
    <xf numFmtId="0" fontId="0" fillId="2" borderId="0" xfId="0" applyFill="1"/>
    <xf numFmtId="0" fontId="10" fillId="0" borderId="0" xfId="0" applyFont="1"/>
    <xf numFmtId="0" fontId="11" fillId="0" borderId="0" xfId="0" applyFont="1" applyAlignment="1">
      <alignment horizontal="right"/>
    </xf>
    <xf numFmtId="0" fontId="10" fillId="0" borderId="0" xfId="0" applyFont="1" applyBorder="1"/>
    <xf numFmtId="0" fontId="11" fillId="0" borderId="0" xfId="0" applyFont="1" applyBorder="1" applyAlignment="1">
      <alignment horizontal="right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/>
    </xf>
    <xf numFmtId="164" fontId="13" fillId="0" borderId="1" xfId="1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164" fontId="10" fillId="0" borderId="1" xfId="1" applyFont="1" applyFill="1" applyBorder="1"/>
    <xf numFmtId="0" fontId="13" fillId="0" borderId="1" xfId="0" applyFont="1" applyFill="1" applyBorder="1" applyAlignment="1">
      <alignment horizontal="center" wrapText="1"/>
    </xf>
    <xf numFmtId="164" fontId="13" fillId="0" borderId="1" xfId="1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164" fontId="13" fillId="0" borderId="1" xfId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/>
    </xf>
    <xf numFmtId="0" fontId="11" fillId="0" borderId="0" xfId="0" applyFont="1"/>
    <xf numFmtId="0" fontId="11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 inden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10" fillId="0" borderId="0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2" fillId="0" borderId="0" xfId="0" applyFont="1"/>
    <xf numFmtId="0" fontId="11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0" fillId="0" borderId="1" xfId="0" applyFont="1" applyBorder="1" applyAlignment="1"/>
    <xf numFmtId="164" fontId="10" fillId="0" borderId="1" xfId="1" applyFont="1" applyBorder="1" applyAlignment="1"/>
    <xf numFmtId="0" fontId="14" fillId="0" borderId="1" xfId="0" applyFont="1" applyFill="1" applyBorder="1" applyAlignment="1">
      <alignment wrapText="1"/>
    </xf>
    <xf numFmtId="3" fontId="14" fillId="0" borderId="1" xfId="0" applyNumberFormat="1" applyFont="1" applyFill="1" applyBorder="1" applyAlignment="1">
      <alignment wrapText="1"/>
    </xf>
    <xf numFmtId="0" fontId="12" fillId="0" borderId="0" xfId="0" applyFont="1" applyAlignment="1">
      <alignment horizontal="right"/>
    </xf>
    <xf numFmtId="0" fontId="12" fillId="0" borderId="0" xfId="0" applyFont="1" applyAlignment="1"/>
    <xf numFmtId="0" fontId="10" fillId="0" borderId="0" xfId="0" applyFont="1" applyAlignment="1">
      <alignment wrapText="1"/>
    </xf>
    <xf numFmtId="164" fontId="10" fillId="0" borderId="1" xfId="1" applyFont="1" applyBorder="1"/>
    <xf numFmtId="0" fontId="10" fillId="3" borderId="1" xfId="0" applyFont="1" applyFill="1" applyBorder="1" applyAlignment="1">
      <alignment wrapText="1"/>
    </xf>
    <xf numFmtId="164" fontId="10" fillId="0" borderId="1" xfId="0" applyNumberFormat="1" applyFont="1" applyBorder="1"/>
    <xf numFmtId="0" fontId="13" fillId="0" borderId="0" xfId="0" applyFont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3" borderId="18" xfId="0" applyFont="1" applyFill="1" applyBorder="1" applyAlignment="1">
      <alignment wrapText="1"/>
    </xf>
    <xf numFmtId="49" fontId="10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1" fontId="12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2" borderId="1" xfId="0" applyFill="1" applyBorder="1"/>
    <xf numFmtId="0" fontId="13" fillId="2" borderId="5" xfId="0" applyFont="1" applyFill="1" applyBorder="1" applyAlignment="1">
      <alignment horizontal="left" vertical="top" wrapText="1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164" fontId="13" fillId="2" borderId="1" xfId="1" applyFont="1" applyFill="1" applyBorder="1"/>
    <xf numFmtId="164" fontId="0" fillId="2" borderId="1" xfId="0" applyNumberFormat="1" applyFill="1" applyBorder="1"/>
    <xf numFmtId="0" fontId="12" fillId="0" borderId="0" xfId="0" applyFont="1" applyAlignment="1">
      <alignment horizontal="center"/>
    </xf>
    <xf numFmtId="0" fontId="10" fillId="0" borderId="1" xfId="0" applyFont="1" applyFill="1" applyBorder="1" applyAlignment="1">
      <alignment horizontal="right"/>
    </xf>
    <xf numFmtId="164" fontId="10" fillId="0" borderId="1" xfId="1" applyFont="1" applyFill="1" applyBorder="1" applyAlignment="1">
      <alignment horizontal="right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left" wrapText="1"/>
    </xf>
    <xf numFmtId="164" fontId="10" fillId="0" borderId="1" xfId="1" applyFont="1" applyFill="1" applyBorder="1" applyAlignment="1"/>
    <xf numFmtId="0" fontId="1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12" fillId="0" borderId="0" xfId="0" applyFont="1" applyFill="1"/>
    <xf numFmtId="0" fontId="11" fillId="0" borderId="1" xfId="0" applyFont="1" applyFill="1" applyBorder="1" applyAlignment="1"/>
    <xf numFmtId="0" fontId="10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wrapText="1"/>
    </xf>
    <xf numFmtId="0" fontId="10" fillId="0" borderId="6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/>
    <xf numFmtId="0" fontId="2" fillId="0" borderId="0" xfId="0" applyFont="1" applyAlignment="1"/>
    <xf numFmtId="0" fontId="2" fillId="0" borderId="0" xfId="0" applyFont="1"/>
    <xf numFmtId="0" fontId="8" fillId="0" borderId="0" xfId="0" applyFont="1" applyFill="1" applyAlignment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/>
    </xf>
    <xf numFmtId="0" fontId="0" fillId="0" borderId="0" xfId="0" applyFont="1"/>
    <xf numFmtId="0" fontId="13" fillId="0" borderId="0" xfId="0" applyFont="1" applyFill="1"/>
    <xf numFmtId="0" fontId="12" fillId="0" borderId="0" xfId="0" applyFont="1" applyFill="1" applyAlignment="1"/>
    <xf numFmtId="164" fontId="10" fillId="0" borderId="1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4" xfId="0" applyFont="1" applyFill="1" applyBorder="1" applyAlignment="1">
      <alignment wrapText="1"/>
    </xf>
    <xf numFmtId="0" fontId="13" fillId="0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1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2" xfId="0" applyBorder="1" applyAlignment="1">
      <alignment wrapText="1"/>
    </xf>
    <xf numFmtId="164" fontId="0" fillId="0" borderId="1" xfId="1" applyFont="1" applyBorder="1"/>
    <xf numFmtId="164" fontId="0" fillId="0" borderId="1" xfId="1" applyFont="1" applyFill="1" applyBorder="1"/>
    <xf numFmtId="164" fontId="11" fillId="0" borderId="1" xfId="1" applyFont="1" applyBorder="1"/>
    <xf numFmtId="0" fontId="15" fillId="3" borderId="1" xfId="0" applyFont="1" applyFill="1" applyBorder="1"/>
    <xf numFmtId="164" fontId="15" fillId="3" borderId="1" xfId="1" applyFont="1" applyFill="1" applyBorder="1"/>
    <xf numFmtId="0" fontId="15" fillId="3" borderId="1" xfId="0" applyFont="1" applyFill="1" applyBorder="1" applyAlignment="1">
      <alignment wrapText="1"/>
    </xf>
    <xf numFmtId="3" fontId="15" fillId="3" borderId="1" xfId="0" applyNumberFormat="1" applyFont="1" applyFill="1" applyBorder="1"/>
    <xf numFmtId="0" fontId="15" fillId="3" borderId="5" xfId="0" applyFont="1" applyFill="1" applyBorder="1"/>
    <xf numFmtId="0" fontId="12" fillId="0" borderId="1" xfId="0" applyFont="1" applyBorder="1" applyAlignment="1">
      <alignment vertical="center" wrapText="1"/>
    </xf>
    <xf numFmtId="1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1" fontId="8" fillId="0" borderId="15" xfId="0" applyNumberFormat="1" applyFont="1" applyFill="1" applyBorder="1" applyAlignment="1">
      <alignment horizontal="center" vertical="center" wrapText="1"/>
    </xf>
    <xf numFmtId="1" fontId="8" fillId="0" borderId="1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1" fontId="12" fillId="0" borderId="14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10" fillId="0" borderId="6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1" fontId="12" fillId="0" borderId="14" xfId="0" applyNumberFormat="1" applyFont="1" applyFill="1" applyBorder="1" applyAlignment="1">
      <alignment horizontal="center" wrapText="1"/>
    </xf>
    <xf numFmtId="1" fontId="12" fillId="0" borderId="2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3" borderId="7" xfId="2" applyFont="1" applyFill="1" applyBorder="1" applyAlignment="1">
      <alignment horizontal="center" wrapText="1"/>
    </xf>
    <xf numFmtId="0" fontId="7" fillId="3" borderId="10" xfId="2" applyFont="1" applyFill="1" applyBorder="1" applyAlignment="1">
      <alignment horizontal="center" wrapText="1"/>
    </xf>
    <xf numFmtId="0" fontId="7" fillId="3" borderId="8" xfId="2" applyFont="1" applyFill="1" applyBorder="1" applyAlignment="1">
      <alignment horizontal="center" wrapText="1"/>
    </xf>
    <xf numFmtId="0" fontId="7" fillId="3" borderId="11" xfId="2" applyFont="1" applyFill="1" applyBorder="1" applyAlignment="1">
      <alignment horizontal="center" wrapText="1"/>
    </xf>
    <xf numFmtId="0" fontId="7" fillId="3" borderId="8" xfId="2" applyFont="1" applyFill="1" applyBorder="1" applyAlignment="1">
      <alignment horizontal="center"/>
    </xf>
    <xf numFmtId="0" fontId="7" fillId="3" borderId="11" xfId="2" applyFont="1" applyFill="1" applyBorder="1" applyAlignment="1">
      <alignment horizontal="center"/>
    </xf>
    <xf numFmtId="0" fontId="7" fillId="3" borderId="9" xfId="2" applyFont="1" applyFill="1" applyBorder="1" applyAlignment="1">
      <alignment horizontal="center" wrapText="1"/>
    </xf>
    <xf numFmtId="0" fontId="7" fillId="3" borderId="12" xfId="2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workbookViewId="0">
      <pane ySplit="1" topLeftCell="A9" activePane="bottomLeft" state="frozen"/>
      <selection pane="bottomLeft" activeCell="Z11" sqref="Z11"/>
    </sheetView>
  </sheetViews>
  <sheetFormatPr defaultRowHeight="15" x14ac:dyDescent="0.25"/>
  <cols>
    <col min="2" max="2" width="17" style="1" customWidth="1"/>
    <col min="3" max="3" width="30.140625" style="1" customWidth="1"/>
    <col min="5" max="5" width="11.85546875" customWidth="1"/>
    <col min="7" max="7" width="14.85546875" customWidth="1"/>
    <col min="8" max="8" width="0.140625" hidden="1" customWidth="1"/>
    <col min="9" max="9" width="12.85546875" hidden="1" customWidth="1"/>
    <col min="10" max="18" width="8.85546875" hidden="1" customWidth="1"/>
    <col min="19" max="19" width="3.5703125" hidden="1" customWidth="1"/>
    <col min="20" max="20" width="14.7109375" hidden="1" customWidth="1"/>
    <col min="21" max="21" width="14" customWidth="1"/>
    <col min="22" max="22" width="16.42578125" customWidth="1"/>
  </cols>
  <sheetData>
    <row r="1" spans="1:23" x14ac:dyDescent="0.25">
      <c r="A1" s="31"/>
      <c r="B1" s="69"/>
      <c r="C1" s="69"/>
      <c r="D1" s="31"/>
      <c r="E1" s="31"/>
      <c r="F1" s="31"/>
      <c r="G1" s="31"/>
      <c r="H1" s="31"/>
      <c r="I1" s="69"/>
      <c r="J1" s="31"/>
      <c r="K1" s="69"/>
      <c r="L1" s="69"/>
      <c r="M1" s="69"/>
      <c r="N1" s="69"/>
      <c r="O1" s="69"/>
      <c r="P1" s="69"/>
      <c r="Q1" s="69"/>
      <c r="R1" s="69"/>
      <c r="S1" s="69"/>
      <c r="T1" s="69"/>
      <c r="U1" s="31"/>
      <c r="V1" s="67" t="s">
        <v>193</v>
      </c>
      <c r="W1" s="31"/>
    </row>
    <row r="2" spans="1:23" x14ac:dyDescent="0.25">
      <c r="A2" s="31"/>
      <c r="B2" s="69"/>
      <c r="C2" s="69"/>
      <c r="D2" s="31"/>
      <c r="E2" s="31"/>
      <c r="F2" s="31"/>
      <c r="G2" s="31"/>
      <c r="H2" s="31"/>
      <c r="I2" s="69"/>
      <c r="J2" s="31"/>
      <c r="K2" s="69"/>
      <c r="L2" s="69"/>
      <c r="M2" s="69"/>
      <c r="N2" s="69"/>
      <c r="O2" s="69"/>
      <c r="P2" s="69"/>
      <c r="Q2" s="69"/>
      <c r="R2" s="69"/>
      <c r="S2" s="69"/>
      <c r="T2" s="69"/>
      <c r="U2" s="31"/>
      <c r="V2" s="67" t="s">
        <v>194</v>
      </c>
      <c r="W2" s="31"/>
    </row>
    <row r="3" spans="1:23" x14ac:dyDescent="0.25">
      <c r="A3" s="31"/>
      <c r="B3" s="69"/>
      <c r="C3" s="69"/>
      <c r="D3" s="31"/>
      <c r="E3" s="31"/>
      <c r="F3" s="31"/>
      <c r="G3" s="31"/>
      <c r="H3" s="31"/>
      <c r="I3" s="69"/>
      <c r="J3" s="31"/>
      <c r="K3" s="69"/>
      <c r="L3" s="69"/>
      <c r="M3" s="69"/>
      <c r="N3" s="69"/>
      <c r="O3" s="69"/>
      <c r="P3" s="69"/>
      <c r="Q3" s="69"/>
      <c r="R3" s="69"/>
      <c r="S3" s="69"/>
      <c r="T3" s="69"/>
      <c r="U3" s="31"/>
      <c r="V3" s="67" t="s">
        <v>195</v>
      </c>
      <c r="W3" s="67"/>
    </row>
    <row r="4" spans="1:23" x14ac:dyDescent="0.25">
      <c r="A4" s="31"/>
      <c r="B4" s="69"/>
      <c r="C4" s="69"/>
      <c r="D4" s="31"/>
      <c r="E4" s="31"/>
      <c r="F4" s="31"/>
      <c r="G4" s="31"/>
      <c r="H4" s="31"/>
      <c r="I4" s="69"/>
      <c r="J4" s="31"/>
      <c r="K4" s="69"/>
      <c r="L4" s="69"/>
      <c r="M4" s="69"/>
      <c r="N4" s="69"/>
      <c r="O4" s="69"/>
      <c r="P4" s="69"/>
      <c r="Q4" s="69"/>
      <c r="R4" s="69"/>
      <c r="S4" s="69"/>
      <c r="T4" s="69"/>
      <c r="U4" s="31"/>
      <c r="V4" s="68" t="s">
        <v>482</v>
      </c>
      <c r="W4" s="68"/>
    </row>
    <row r="5" spans="1:23" x14ac:dyDescent="0.25">
      <c r="A5" s="31"/>
      <c r="B5" s="69"/>
      <c r="C5" s="69"/>
      <c r="D5" s="31"/>
      <c r="E5" s="31"/>
      <c r="F5" s="31"/>
      <c r="G5" s="31"/>
      <c r="H5" s="31"/>
      <c r="I5" s="69"/>
      <c r="J5" s="31"/>
      <c r="K5" s="69"/>
      <c r="L5" s="69"/>
      <c r="M5" s="69"/>
      <c r="N5" s="69"/>
      <c r="O5" s="69"/>
      <c r="P5" s="69"/>
      <c r="Q5" s="69"/>
      <c r="R5" s="69"/>
      <c r="S5" s="69"/>
      <c r="T5" s="69"/>
      <c r="U5" s="31"/>
      <c r="V5" s="31"/>
      <c r="W5" s="31"/>
    </row>
    <row r="6" spans="1:23" x14ac:dyDescent="0.25">
      <c r="A6" s="31"/>
      <c r="B6" s="69"/>
      <c r="C6" s="69"/>
      <c r="D6" s="31"/>
      <c r="E6" s="31"/>
      <c r="F6" s="31"/>
      <c r="G6" s="31"/>
      <c r="H6" s="31"/>
      <c r="I6" s="69"/>
      <c r="J6" s="31"/>
      <c r="K6" s="69"/>
      <c r="L6" s="69"/>
      <c r="M6" s="69"/>
      <c r="N6" s="69"/>
      <c r="O6" s="69"/>
      <c r="P6" s="69"/>
      <c r="Q6" s="69"/>
      <c r="R6" s="69"/>
      <c r="S6" s="69"/>
      <c r="T6" s="69"/>
      <c r="U6" s="31"/>
      <c r="V6" s="31"/>
      <c r="W6" s="31"/>
    </row>
    <row r="7" spans="1:23" x14ac:dyDescent="0.25">
      <c r="A7" s="31"/>
      <c r="B7" s="68" t="s">
        <v>478</v>
      </c>
      <c r="C7" s="68"/>
      <c r="D7" s="68"/>
      <c r="E7" s="68"/>
      <c r="F7" s="68"/>
      <c r="G7" s="68"/>
      <c r="H7" s="31"/>
      <c r="I7" s="69"/>
      <c r="J7" s="31"/>
      <c r="K7" s="69"/>
      <c r="L7" s="69"/>
      <c r="M7" s="69"/>
      <c r="N7" s="69"/>
      <c r="O7" s="69"/>
      <c r="P7" s="69"/>
      <c r="Q7" s="69"/>
      <c r="R7" s="69"/>
      <c r="S7" s="69"/>
      <c r="T7" s="69"/>
      <c r="U7" s="31"/>
      <c r="V7" s="31"/>
      <c r="W7" s="31"/>
    </row>
    <row r="8" spans="1:23" x14ac:dyDescent="0.25">
      <c r="A8" s="31"/>
      <c r="B8" s="73" t="s">
        <v>483</v>
      </c>
      <c r="C8" s="73"/>
      <c r="D8" s="73"/>
      <c r="E8" s="73"/>
      <c r="F8" s="73"/>
      <c r="G8" s="73"/>
      <c r="H8" s="31"/>
      <c r="I8" s="69"/>
      <c r="J8" s="31"/>
      <c r="K8" s="69"/>
      <c r="L8" s="69"/>
      <c r="M8" s="69"/>
      <c r="N8" s="69"/>
      <c r="O8" s="69"/>
      <c r="P8" s="69"/>
      <c r="Q8" s="69"/>
      <c r="R8" s="69"/>
      <c r="S8" s="69"/>
      <c r="T8" s="69"/>
      <c r="U8" s="31"/>
      <c r="V8" s="31"/>
      <c r="W8" s="31"/>
    </row>
    <row r="9" spans="1:23" ht="16.5" customHeight="1" x14ac:dyDescent="0.25">
      <c r="A9" s="142" t="s">
        <v>198</v>
      </c>
      <c r="B9" s="143" t="s">
        <v>21</v>
      </c>
      <c r="C9" s="143" t="s">
        <v>1</v>
      </c>
      <c r="D9" s="144" t="s">
        <v>2</v>
      </c>
      <c r="E9" s="140" t="s">
        <v>363</v>
      </c>
      <c r="F9" s="140"/>
      <c r="G9" s="140"/>
      <c r="H9" s="52"/>
      <c r="I9" s="51"/>
      <c r="J9" s="52"/>
      <c r="K9" s="51"/>
      <c r="L9" s="51"/>
      <c r="M9" s="51"/>
      <c r="N9" s="51"/>
      <c r="O9" s="51"/>
      <c r="P9" s="51"/>
      <c r="Q9" s="51"/>
      <c r="R9" s="51"/>
      <c r="S9" s="51"/>
      <c r="T9" s="51"/>
      <c r="U9" s="141" t="s">
        <v>343</v>
      </c>
      <c r="V9" s="141"/>
      <c r="W9" s="79"/>
    </row>
    <row r="10" spans="1:23" ht="30" x14ac:dyDescent="0.25">
      <c r="A10" s="142"/>
      <c r="B10" s="143"/>
      <c r="C10" s="143"/>
      <c r="D10" s="144"/>
      <c r="E10" s="51" t="s">
        <v>14</v>
      </c>
      <c r="F10" s="52" t="s">
        <v>3</v>
      </c>
      <c r="G10" s="52" t="s">
        <v>4</v>
      </c>
      <c r="H10" s="52" t="s">
        <v>31</v>
      </c>
      <c r="I10" s="52" t="s">
        <v>13</v>
      </c>
      <c r="J10" s="52" t="s">
        <v>13</v>
      </c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 t="s">
        <v>191</v>
      </c>
      <c r="V10" s="52" t="s">
        <v>4</v>
      </c>
      <c r="W10" s="31"/>
    </row>
    <row r="11" spans="1:23" ht="75" x14ac:dyDescent="0.25">
      <c r="A11" s="52">
        <v>1</v>
      </c>
      <c r="B11" s="51" t="s">
        <v>0</v>
      </c>
      <c r="C11" s="51" t="s">
        <v>373</v>
      </c>
      <c r="D11" s="52" t="s">
        <v>24</v>
      </c>
      <c r="E11" s="52">
        <f>H11+I11+J11+K11+L11+M11+N11+O11+P11+Q11+R11+S11+T11</f>
        <v>3716</v>
      </c>
      <c r="F11" s="52">
        <v>1290</v>
      </c>
      <c r="G11" s="70">
        <f t="shared" ref="G11:G52" si="0">E11*F11</f>
        <v>4793640</v>
      </c>
      <c r="H11" s="52">
        <v>1</v>
      </c>
      <c r="I11" s="52">
        <v>50</v>
      </c>
      <c r="J11" s="52">
        <v>60</v>
      </c>
      <c r="K11" s="52">
        <v>500</v>
      </c>
      <c r="L11" s="52">
        <v>500</v>
      </c>
      <c r="M11" s="52">
        <v>100</v>
      </c>
      <c r="N11" s="52">
        <v>100</v>
      </c>
      <c r="O11" s="52">
        <v>500</v>
      </c>
      <c r="P11" s="52">
        <v>500</v>
      </c>
      <c r="Q11" s="52">
        <v>500</v>
      </c>
      <c r="R11" s="52">
        <v>400</v>
      </c>
      <c r="S11" s="52">
        <v>5</v>
      </c>
      <c r="T11" s="52">
        <v>500</v>
      </c>
      <c r="U11" s="52">
        <v>2000</v>
      </c>
      <c r="V11" s="70">
        <f>U11*F11</f>
        <v>2580000</v>
      </c>
      <c r="W11" s="31"/>
    </row>
    <row r="12" spans="1:23" x14ac:dyDescent="0.25">
      <c r="A12" s="52">
        <v>2</v>
      </c>
      <c r="B12" s="51" t="s">
        <v>23</v>
      </c>
      <c r="C12" s="51"/>
      <c r="D12" s="52" t="s">
        <v>24</v>
      </c>
      <c r="E12" s="52">
        <f t="shared" ref="E12:E52" si="1">H12+I12+J12+K12+L12+M12+N12+O12+P12+Q12+R12+S12+T12</f>
        <v>150</v>
      </c>
      <c r="F12" s="52">
        <v>1350</v>
      </c>
      <c r="G12" s="70">
        <f t="shared" si="0"/>
        <v>202500</v>
      </c>
      <c r="H12" s="52"/>
      <c r="I12" s="52"/>
      <c r="J12" s="52">
        <v>100</v>
      </c>
      <c r="K12" s="52"/>
      <c r="L12" s="52"/>
      <c r="M12" s="52"/>
      <c r="N12" s="52"/>
      <c r="O12" s="52"/>
      <c r="P12" s="52"/>
      <c r="Q12" s="52"/>
      <c r="R12" s="52"/>
      <c r="S12" s="52"/>
      <c r="T12" s="52">
        <v>50</v>
      </c>
      <c r="U12" s="52">
        <v>10</v>
      </c>
      <c r="V12" s="70">
        <f t="shared" ref="V12:V52" si="2">U12*F12</f>
        <v>13500</v>
      </c>
      <c r="W12" s="31"/>
    </row>
    <row r="13" spans="1:23" ht="120" x14ac:dyDescent="0.25">
      <c r="A13" s="52">
        <v>3</v>
      </c>
      <c r="B13" s="51" t="s">
        <v>7</v>
      </c>
      <c r="C13" s="74" t="s">
        <v>360</v>
      </c>
      <c r="D13" s="52" t="s">
        <v>15</v>
      </c>
      <c r="E13" s="52">
        <f t="shared" si="1"/>
        <v>45</v>
      </c>
      <c r="F13" s="52">
        <v>890</v>
      </c>
      <c r="G13" s="70">
        <f t="shared" si="0"/>
        <v>40050</v>
      </c>
      <c r="H13" s="52"/>
      <c r="I13" s="52"/>
      <c r="J13" s="52">
        <v>5</v>
      </c>
      <c r="K13" s="52"/>
      <c r="L13" s="52"/>
      <c r="M13" s="52">
        <v>10</v>
      </c>
      <c r="N13" s="52">
        <v>10</v>
      </c>
      <c r="O13" s="52"/>
      <c r="P13" s="52"/>
      <c r="Q13" s="52"/>
      <c r="R13" s="52"/>
      <c r="S13" s="52"/>
      <c r="T13" s="52">
        <v>20</v>
      </c>
      <c r="U13" s="52">
        <v>45</v>
      </c>
      <c r="V13" s="70">
        <f t="shared" si="2"/>
        <v>40050</v>
      </c>
      <c r="W13" s="31"/>
    </row>
    <row r="14" spans="1:23" ht="120" x14ac:dyDescent="0.25">
      <c r="A14" s="52">
        <v>4</v>
      </c>
      <c r="B14" s="51" t="s">
        <v>7</v>
      </c>
      <c r="C14" s="74" t="s">
        <v>345</v>
      </c>
      <c r="D14" s="52" t="s">
        <v>15</v>
      </c>
      <c r="E14" s="52">
        <f t="shared" si="1"/>
        <v>200</v>
      </c>
      <c r="F14" s="52">
        <v>610</v>
      </c>
      <c r="G14" s="70">
        <f t="shared" si="0"/>
        <v>122000</v>
      </c>
      <c r="H14" s="52"/>
      <c r="I14" s="52">
        <v>10</v>
      </c>
      <c r="J14" s="52">
        <v>50</v>
      </c>
      <c r="K14" s="52"/>
      <c r="L14" s="52"/>
      <c r="M14" s="52"/>
      <c r="N14" s="52"/>
      <c r="O14" s="52">
        <v>30</v>
      </c>
      <c r="P14" s="52">
        <v>30</v>
      </c>
      <c r="Q14" s="52">
        <v>30</v>
      </c>
      <c r="R14" s="52">
        <v>20</v>
      </c>
      <c r="S14" s="52">
        <v>10</v>
      </c>
      <c r="T14" s="52">
        <v>20</v>
      </c>
      <c r="U14" s="52">
        <v>100</v>
      </c>
      <c r="V14" s="70">
        <f t="shared" si="2"/>
        <v>61000</v>
      </c>
      <c r="W14" s="31"/>
    </row>
    <row r="15" spans="1:23" ht="75" x14ac:dyDescent="0.25">
      <c r="A15" s="52">
        <v>5</v>
      </c>
      <c r="B15" s="51" t="s">
        <v>88</v>
      </c>
      <c r="C15" s="74" t="s">
        <v>346</v>
      </c>
      <c r="D15" s="52" t="s">
        <v>15</v>
      </c>
      <c r="E15" s="52">
        <f t="shared" si="1"/>
        <v>250</v>
      </c>
      <c r="F15" s="52">
        <v>140</v>
      </c>
      <c r="G15" s="70">
        <f t="shared" si="0"/>
        <v>35000</v>
      </c>
      <c r="H15" s="52"/>
      <c r="I15" s="52"/>
      <c r="J15" s="52"/>
      <c r="K15" s="52"/>
      <c r="L15" s="52"/>
      <c r="M15" s="52">
        <v>20</v>
      </c>
      <c r="N15" s="52">
        <v>20</v>
      </c>
      <c r="O15" s="52">
        <v>30</v>
      </c>
      <c r="P15" s="52">
        <v>30</v>
      </c>
      <c r="Q15" s="52">
        <v>50</v>
      </c>
      <c r="R15" s="52"/>
      <c r="S15" s="52"/>
      <c r="T15" s="52">
        <v>100</v>
      </c>
      <c r="U15" s="52">
        <v>200</v>
      </c>
      <c r="V15" s="70">
        <f t="shared" si="2"/>
        <v>28000</v>
      </c>
      <c r="W15" s="31"/>
    </row>
    <row r="16" spans="1:23" ht="45" x14ac:dyDescent="0.25">
      <c r="A16" s="52">
        <v>6</v>
      </c>
      <c r="B16" s="51" t="s">
        <v>6</v>
      </c>
      <c r="C16" s="74" t="s">
        <v>344</v>
      </c>
      <c r="D16" s="52" t="s">
        <v>15</v>
      </c>
      <c r="E16" s="52">
        <f t="shared" si="1"/>
        <v>3000</v>
      </c>
      <c r="F16" s="52">
        <v>5.35</v>
      </c>
      <c r="G16" s="70">
        <f t="shared" si="0"/>
        <v>16049.999999999998</v>
      </c>
      <c r="H16" s="52"/>
      <c r="I16" s="52">
        <v>200</v>
      </c>
      <c r="J16" s="52">
        <v>500</v>
      </c>
      <c r="K16" s="52"/>
      <c r="L16" s="52"/>
      <c r="M16" s="52">
        <v>500</v>
      </c>
      <c r="N16" s="52">
        <v>500</v>
      </c>
      <c r="O16" s="52">
        <v>200</v>
      </c>
      <c r="P16" s="52">
        <v>200</v>
      </c>
      <c r="Q16" s="52"/>
      <c r="R16" s="52">
        <v>200</v>
      </c>
      <c r="S16" s="52">
        <v>200</v>
      </c>
      <c r="T16" s="52">
        <v>500</v>
      </c>
      <c r="U16" s="52">
        <v>1000</v>
      </c>
      <c r="V16" s="70">
        <f t="shared" si="2"/>
        <v>5350</v>
      </c>
      <c r="W16" s="31"/>
    </row>
    <row r="17" spans="1:23" x14ac:dyDescent="0.25">
      <c r="A17" s="52">
        <v>7</v>
      </c>
      <c r="B17" s="51" t="s">
        <v>143</v>
      </c>
      <c r="C17" s="51"/>
      <c r="D17" s="52" t="s">
        <v>15</v>
      </c>
      <c r="E17" s="52">
        <f t="shared" si="1"/>
        <v>210</v>
      </c>
      <c r="F17" s="52">
        <v>535</v>
      </c>
      <c r="G17" s="70">
        <f t="shared" si="0"/>
        <v>112350</v>
      </c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>
        <v>10</v>
      </c>
      <c r="S17" s="52"/>
      <c r="T17" s="52">
        <v>200</v>
      </c>
      <c r="U17" s="52">
        <v>200</v>
      </c>
      <c r="V17" s="70">
        <f t="shared" si="2"/>
        <v>107000</v>
      </c>
      <c r="W17" s="31"/>
    </row>
    <row r="18" spans="1:23" x14ac:dyDescent="0.25">
      <c r="A18" s="52">
        <v>8</v>
      </c>
      <c r="B18" s="51" t="s">
        <v>8</v>
      </c>
      <c r="C18" s="55" t="s">
        <v>16</v>
      </c>
      <c r="D18" s="52" t="s">
        <v>15</v>
      </c>
      <c r="E18" s="52">
        <f t="shared" si="1"/>
        <v>28</v>
      </c>
      <c r="F18" s="52">
        <v>1605</v>
      </c>
      <c r="G18" s="70">
        <f t="shared" si="0"/>
        <v>44940</v>
      </c>
      <c r="H18" s="52"/>
      <c r="I18" s="52">
        <v>1</v>
      </c>
      <c r="J18" s="52"/>
      <c r="K18" s="52"/>
      <c r="L18" s="52"/>
      <c r="M18" s="52">
        <v>1</v>
      </c>
      <c r="N18" s="52">
        <v>1</v>
      </c>
      <c r="O18" s="52">
        <v>10</v>
      </c>
      <c r="P18" s="52">
        <v>10</v>
      </c>
      <c r="Q18" s="52"/>
      <c r="R18" s="52"/>
      <c r="S18" s="52"/>
      <c r="T18" s="52">
        <v>5</v>
      </c>
      <c r="U18" s="52">
        <v>15</v>
      </c>
      <c r="V18" s="70">
        <f t="shared" si="2"/>
        <v>24075</v>
      </c>
      <c r="W18" s="31"/>
    </row>
    <row r="19" spans="1:23" x14ac:dyDescent="0.25">
      <c r="A19" s="52">
        <v>9</v>
      </c>
      <c r="B19" s="51" t="s">
        <v>8</v>
      </c>
      <c r="C19" s="55" t="s">
        <v>18</v>
      </c>
      <c r="D19" s="52"/>
      <c r="E19" s="52">
        <f t="shared" si="1"/>
        <v>56</v>
      </c>
      <c r="F19" s="52">
        <v>890</v>
      </c>
      <c r="G19" s="70">
        <f t="shared" si="0"/>
        <v>49840</v>
      </c>
      <c r="H19" s="52"/>
      <c r="I19" s="52">
        <v>20</v>
      </c>
      <c r="J19" s="52"/>
      <c r="K19" s="52">
        <v>5</v>
      </c>
      <c r="L19" s="52">
        <v>3</v>
      </c>
      <c r="M19" s="52"/>
      <c r="N19" s="52"/>
      <c r="O19" s="52">
        <v>10</v>
      </c>
      <c r="P19" s="52">
        <v>10</v>
      </c>
      <c r="Q19" s="52"/>
      <c r="R19" s="52">
        <v>3</v>
      </c>
      <c r="S19" s="52"/>
      <c r="T19" s="52">
        <v>5</v>
      </c>
      <c r="U19" s="52">
        <v>30</v>
      </c>
      <c r="V19" s="70">
        <f t="shared" si="2"/>
        <v>26700</v>
      </c>
      <c r="W19" s="31"/>
    </row>
    <row r="20" spans="1:23" x14ac:dyDescent="0.25">
      <c r="A20" s="52">
        <v>10</v>
      </c>
      <c r="B20" s="51" t="s">
        <v>8</v>
      </c>
      <c r="C20" s="55" t="s">
        <v>17</v>
      </c>
      <c r="D20" s="52" t="s">
        <v>15</v>
      </c>
      <c r="E20" s="52">
        <f t="shared" si="1"/>
        <v>13</v>
      </c>
      <c r="F20" s="52">
        <v>650</v>
      </c>
      <c r="G20" s="70">
        <f t="shared" si="0"/>
        <v>8450</v>
      </c>
      <c r="H20" s="52"/>
      <c r="I20" s="52"/>
      <c r="J20" s="52"/>
      <c r="K20" s="52"/>
      <c r="L20" s="52"/>
      <c r="M20" s="52">
        <v>4</v>
      </c>
      <c r="N20" s="52">
        <v>4</v>
      </c>
      <c r="O20" s="52"/>
      <c r="P20" s="52"/>
      <c r="Q20" s="52"/>
      <c r="R20" s="52"/>
      <c r="S20" s="52"/>
      <c r="T20" s="52">
        <v>5</v>
      </c>
      <c r="U20" s="52">
        <v>10</v>
      </c>
      <c r="V20" s="70">
        <f t="shared" si="2"/>
        <v>6500</v>
      </c>
      <c r="W20" s="31"/>
    </row>
    <row r="21" spans="1:23" ht="45" x14ac:dyDescent="0.25">
      <c r="A21" s="52">
        <v>11</v>
      </c>
      <c r="B21" s="51" t="s">
        <v>32</v>
      </c>
      <c r="C21" s="55" t="s">
        <v>371</v>
      </c>
      <c r="D21" s="52" t="s">
        <v>33</v>
      </c>
      <c r="E21" s="52">
        <f t="shared" si="1"/>
        <v>120</v>
      </c>
      <c r="F21" s="52">
        <v>107</v>
      </c>
      <c r="G21" s="70">
        <f t="shared" si="0"/>
        <v>12840</v>
      </c>
      <c r="H21" s="52">
        <v>10</v>
      </c>
      <c r="I21" s="52"/>
      <c r="J21" s="52"/>
      <c r="K21" s="52">
        <v>40</v>
      </c>
      <c r="L21" s="52">
        <v>20</v>
      </c>
      <c r="M21" s="52"/>
      <c r="N21" s="52"/>
      <c r="O21" s="52"/>
      <c r="P21" s="52"/>
      <c r="Q21" s="52"/>
      <c r="R21" s="52"/>
      <c r="S21" s="52"/>
      <c r="T21" s="52">
        <v>50</v>
      </c>
      <c r="U21" s="52">
        <v>100</v>
      </c>
      <c r="V21" s="70">
        <f t="shared" si="2"/>
        <v>10700</v>
      </c>
      <c r="W21" s="31"/>
    </row>
    <row r="22" spans="1:23" ht="45" x14ac:dyDescent="0.25">
      <c r="A22" s="52">
        <v>12</v>
      </c>
      <c r="B22" s="51" t="s">
        <v>32</v>
      </c>
      <c r="C22" s="77" t="s">
        <v>372</v>
      </c>
      <c r="D22" s="52" t="s">
        <v>33</v>
      </c>
      <c r="E22" s="52">
        <v>100</v>
      </c>
      <c r="F22" s="52">
        <v>55</v>
      </c>
      <c r="G22" s="70">
        <f t="shared" si="0"/>
        <v>5500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>
        <v>80</v>
      </c>
      <c r="V22" s="70">
        <f t="shared" si="2"/>
        <v>4400</v>
      </c>
      <c r="W22" s="31"/>
    </row>
    <row r="23" spans="1:23" ht="90" x14ac:dyDescent="0.25">
      <c r="A23" s="52">
        <v>13</v>
      </c>
      <c r="B23" s="51" t="s">
        <v>87</v>
      </c>
      <c r="C23" s="55" t="s">
        <v>370</v>
      </c>
      <c r="D23" s="52" t="s">
        <v>15</v>
      </c>
      <c r="E23" s="52">
        <f t="shared" si="1"/>
        <v>7</v>
      </c>
      <c r="F23" s="52">
        <v>160</v>
      </c>
      <c r="G23" s="70">
        <f t="shared" si="0"/>
        <v>1120</v>
      </c>
      <c r="H23" s="52"/>
      <c r="I23" s="52"/>
      <c r="J23" s="52"/>
      <c r="K23" s="52"/>
      <c r="L23" s="52"/>
      <c r="M23" s="52">
        <v>1</v>
      </c>
      <c r="N23" s="52">
        <v>1</v>
      </c>
      <c r="O23" s="52"/>
      <c r="P23" s="52"/>
      <c r="Q23" s="52"/>
      <c r="R23" s="52"/>
      <c r="S23" s="52"/>
      <c r="T23" s="52">
        <v>5</v>
      </c>
      <c r="U23" s="52">
        <v>7</v>
      </c>
      <c r="V23" s="70">
        <f t="shared" si="2"/>
        <v>1120</v>
      </c>
      <c r="W23" s="31"/>
    </row>
    <row r="24" spans="1:23" x14ac:dyDescent="0.25">
      <c r="A24" s="52">
        <v>14</v>
      </c>
      <c r="B24" s="51" t="s">
        <v>9</v>
      </c>
      <c r="C24" s="55" t="s">
        <v>142</v>
      </c>
      <c r="D24" s="52"/>
      <c r="E24" s="52">
        <f t="shared" si="1"/>
        <v>9</v>
      </c>
      <c r="F24" s="52">
        <v>535</v>
      </c>
      <c r="G24" s="70">
        <f t="shared" si="0"/>
        <v>4815</v>
      </c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>
        <v>4</v>
      </c>
      <c r="S24" s="52"/>
      <c r="T24" s="52">
        <v>5</v>
      </c>
      <c r="U24" s="52">
        <v>5</v>
      </c>
      <c r="V24" s="70">
        <f t="shared" si="2"/>
        <v>2675</v>
      </c>
      <c r="W24" s="31"/>
    </row>
    <row r="25" spans="1:23" x14ac:dyDescent="0.25">
      <c r="A25" s="52">
        <v>15</v>
      </c>
      <c r="B25" s="51" t="s">
        <v>9</v>
      </c>
      <c r="C25" s="55" t="s">
        <v>19</v>
      </c>
      <c r="D25" s="52" t="s">
        <v>15</v>
      </c>
      <c r="E25" s="52">
        <f t="shared" si="1"/>
        <v>37</v>
      </c>
      <c r="F25" s="52">
        <v>750</v>
      </c>
      <c r="G25" s="70">
        <f t="shared" si="0"/>
        <v>27750</v>
      </c>
      <c r="H25" s="52"/>
      <c r="I25" s="52">
        <v>3</v>
      </c>
      <c r="J25" s="52"/>
      <c r="K25" s="52"/>
      <c r="L25" s="52"/>
      <c r="M25" s="52">
        <v>5</v>
      </c>
      <c r="N25" s="52">
        <v>5</v>
      </c>
      <c r="O25" s="52">
        <v>10</v>
      </c>
      <c r="P25" s="52">
        <v>10</v>
      </c>
      <c r="Q25" s="52"/>
      <c r="R25" s="52">
        <v>2</v>
      </c>
      <c r="S25" s="52"/>
      <c r="T25" s="52">
        <v>2</v>
      </c>
      <c r="U25" s="52">
        <v>20</v>
      </c>
      <c r="V25" s="70">
        <f t="shared" si="2"/>
        <v>15000</v>
      </c>
      <c r="W25" s="31"/>
    </row>
    <row r="26" spans="1:23" ht="150" x14ac:dyDescent="0.25">
      <c r="A26" s="52">
        <v>16</v>
      </c>
      <c r="B26" s="51" t="s">
        <v>64</v>
      </c>
      <c r="C26" s="78" t="s">
        <v>357</v>
      </c>
      <c r="D26" s="52" t="s">
        <v>15</v>
      </c>
      <c r="E26" s="52">
        <f t="shared" si="1"/>
        <v>2280</v>
      </c>
      <c r="F26" s="52">
        <v>215</v>
      </c>
      <c r="G26" s="70">
        <f t="shared" si="0"/>
        <v>490200</v>
      </c>
      <c r="H26" s="52"/>
      <c r="I26" s="52">
        <v>200</v>
      </c>
      <c r="J26" s="52"/>
      <c r="K26" s="52"/>
      <c r="L26" s="52">
        <v>250</v>
      </c>
      <c r="M26" s="52">
        <v>200</v>
      </c>
      <c r="N26" s="52">
        <v>200</v>
      </c>
      <c r="O26" s="52">
        <v>200</v>
      </c>
      <c r="P26" s="52">
        <v>200</v>
      </c>
      <c r="Q26" s="52">
        <v>20</v>
      </c>
      <c r="R26" s="52">
        <v>1000</v>
      </c>
      <c r="S26" s="52"/>
      <c r="T26" s="52">
        <v>10</v>
      </c>
      <c r="U26" s="52">
        <v>500</v>
      </c>
      <c r="V26" s="70">
        <f t="shared" si="2"/>
        <v>107500</v>
      </c>
      <c r="W26" s="31"/>
    </row>
    <row r="27" spans="1:23" ht="150" x14ac:dyDescent="0.25">
      <c r="A27" s="52">
        <v>17</v>
      </c>
      <c r="B27" s="51" t="s">
        <v>64</v>
      </c>
      <c r="C27" s="78" t="s">
        <v>358</v>
      </c>
      <c r="D27" s="52" t="s">
        <v>15</v>
      </c>
      <c r="E27" s="52">
        <f t="shared" si="1"/>
        <v>110</v>
      </c>
      <c r="F27" s="52">
        <v>350</v>
      </c>
      <c r="G27" s="70">
        <f t="shared" si="0"/>
        <v>38500</v>
      </c>
      <c r="H27" s="52"/>
      <c r="I27" s="52"/>
      <c r="J27" s="52">
        <v>100</v>
      </c>
      <c r="K27" s="52"/>
      <c r="L27" s="52"/>
      <c r="M27" s="52"/>
      <c r="N27" s="52"/>
      <c r="O27" s="52"/>
      <c r="P27" s="52"/>
      <c r="Q27" s="52"/>
      <c r="R27" s="52"/>
      <c r="S27" s="52"/>
      <c r="T27" s="52">
        <v>10</v>
      </c>
      <c r="U27" s="52">
        <v>50</v>
      </c>
      <c r="V27" s="70">
        <f t="shared" si="2"/>
        <v>17500</v>
      </c>
      <c r="W27" s="31"/>
    </row>
    <row r="28" spans="1:23" ht="253.15" customHeight="1" x14ac:dyDescent="0.25">
      <c r="A28" s="52">
        <v>18</v>
      </c>
      <c r="B28" s="51" t="s">
        <v>64</v>
      </c>
      <c r="C28" s="78" t="s">
        <v>359</v>
      </c>
      <c r="D28" s="52" t="s">
        <v>15</v>
      </c>
      <c r="E28" s="52">
        <f t="shared" si="1"/>
        <v>230</v>
      </c>
      <c r="F28" s="52">
        <v>450</v>
      </c>
      <c r="G28" s="70">
        <f t="shared" si="0"/>
        <v>103500</v>
      </c>
      <c r="H28" s="52"/>
      <c r="I28" s="52"/>
      <c r="J28" s="52"/>
      <c r="K28" s="52">
        <v>200</v>
      </c>
      <c r="L28" s="52"/>
      <c r="M28" s="52"/>
      <c r="N28" s="52"/>
      <c r="O28" s="52"/>
      <c r="P28" s="52"/>
      <c r="Q28" s="52"/>
      <c r="R28" s="52"/>
      <c r="S28" s="52">
        <v>20</v>
      </c>
      <c r="T28" s="52">
        <v>10</v>
      </c>
      <c r="U28" s="52">
        <v>100</v>
      </c>
      <c r="V28" s="70">
        <f t="shared" si="2"/>
        <v>45000</v>
      </c>
      <c r="W28" s="31"/>
    </row>
    <row r="29" spans="1:23" ht="6" hidden="1" customHeight="1" x14ac:dyDescent="0.25">
      <c r="A29" s="52">
        <v>19</v>
      </c>
      <c r="B29" s="51" t="s">
        <v>10</v>
      </c>
      <c r="C29" s="51" t="s">
        <v>65</v>
      </c>
      <c r="D29" s="52"/>
      <c r="E29" s="52">
        <f t="shared" si="1"/>
        <v>105</v>
      </c>
      <c r="F29" s="52"/>
      <c r="G29" s="70">
        <f t="shared" si="0"/>
        <v>0</v>
      </c>
      <c r="H29" s="52"/>
      <c r="I29" s="52"/>
      <c r="J29" s="52"/>
      <c r="K29" s="52">
        <v>100</v>
      </c>
      <c r="L29" s="52"/>
      <c r="M29" s="52"/>
      <c r="N29" s="52"/>
      <c r="O29" s="52"/>
      <c r="P29" s="52"/>
      <c r="Q29" s="52"/>
      <c r="R29" s="52"/>
      <c r="S29" s="52"/>
      <c r="T29" s="52">
        <v>5</v>
      </c>
      <c r="U29" s="52"/>
      <c r="V29" s="70">
        <f t="shared" si="2"/>
        <v>0</v>
      </c>
      <c r="W29" s="31"/>
    </row>
    <row r="30" spans="1:23" ht="74.45" hidden="1" customHeight="1" x14ac:dyDescent="0.25">
      <c r="A30" s="52">
        <v>20</v>
      </c>
      <c r="B30" s="51" t="s">
        <v>11</v>
      </c>
      <c r="C30" s="74" t="s">
        <v>354</v>
      </c>
      <c r="D30" s="52" t="s">
        <v>15</v>
      </c>
      <c r="E30" s="52">
        <f t="shared" si="1"/>
        <v>250</v>
      </c>
      <c r="F30" s="52">
        <v>428</v>
      </c>
      <c r="G30" s="70">
        <f t="shared" si="0"/>
        <v>107000</v>
      </c>
      <c r="H30" s="52"/>
      <c r="I30" s="52">
        <v>20</v>
      </c>
      <c r="J30" s="52">
        <v>60</v>
      </c>
      <c r="K30" s="52"/>
      <c r="L30" s="52"/>
      <c r="M30" s="52">
        <v>50</v>
      </c>
      <c r="N30" s="52">
        <v>50</v>
      </c>
      <c r="O30" s="52">
        <v>20</v>
      </c>
      <c r="P30" s="52">
        <v>20</v>
      </c>
      <c r="Q30" s="52">
        <v>10</v>
      </c>
      <c r="R30" s="52">
        <v>15</v>
      </c>
      <c r="S30" s="52"/>
      <c r="T30" s="52">
        <v>5</v>
      </c>
      <c r="U30" s="52"/>
      <c r="V30" s="70">
        <f t="shared" si="2"/>
        <v>0</v>
      </c>
      <c r="W30" s="31"/>
    </row>
    <row r="31" spans="1:23" ht="9.6" customHeight="1" x14ac:dyDescent="0.25">
      <c r="A31" s="52">
        <v>21</v>
      </c>
      <c r="B31" s="51" t="s">
        <v>11</v>
      </c>
      <c r="C31" s="74" t="s">
        <v>356</v>
      </c>
      <c r="D31" s="52" t="s">
        <v>15</v>
      </c>
      <c r="E31" s="52">
        <f t="shared" si="1"/>
        <v>40</v>
      </c>
      <c r="F31" s="52">
        <v>120</v>
      </c>
      <c r="G31" s="70">
        <f t="shared" si="0"/>
        <v>4800</v>
      </c>
      <c r="H31" s="52">
        <v>5</v>
      </c>
      <c r="I31" s="52"/>
      <c r="J31" s="52"/>
      <c r="K31" s="52">
        <v>20</v>
      </c>
      <c r="L31" s="52"/>
      <c r="M31" s="52"/>
      <c r="N31" s="52"/>
      <c r="O31" s="52"/>
      <c r="P31" s="52"/>
      <c r="Q31" s="52"/>
      <c r="R31" s="52">
        <v>10</v>
      </c>
      <c r="S31" s="52"/>
      <c r="T31" s="52">
        <v>5</v>
      </c>
      <c r="U31" s="52"/>
      <c r="V31" s="70">
        <f t="shared" si="2"/>
        <v>0</v>
      </c>
      <c r="W31" s="31"/>
    </row>
    <row r="32" spans="1:23" ht="75" x14ac:dyDescent="0.25">
      <c r="A32" s="52">
        <v>22</v>
      </c>
      <c r="B32" s="51" t="s">
        <v>11</v>
      </c>
      <c r="C32" s="74" t="s">
        <v>355</v>
      </c>
      <c r="D32" s="52" t="s">
        <v>15</v>
      </c>
      <c r="E32" s="52">
        <f t="shared" si="1"/>
        <v>145</v>
      </c>
      <c r="F32" s="52">
        <v>35</v>
      </c>
      <c r="G32" s="70">
        <f t="shared" si="0"/>
        <v>5075</v>
      </c>
      <c r="H32" s="52"/>
      <c r="I32" s="52"/>
      <c r="J32" s="52"/>
      <c r="K32" s="52"/>
      <c r="L32" s="52">
        <v>20</v>
      </c>
      <c r="M32" s="52">
        <v>50</v>
      </c>
      <c r="N32" s="52">
        <v>50</v>
      </c>
      <c r="O32" s="52"/>
      <c r="P32" s="52"/>
      <c r="Q32" s="52"/>
      <c r="R32" s="52">
        <v>20</v>
      </c>
      <c r="S32" s="52"/>
      <c r="T32" s="52">
        <v>5</v>
      </c>
      <c r="U32" s="52">
        <v>100</v>
      </c>
      <c r="V32" s="70">
        <f t="shared" si="2"/>
        <v>3500</v>
      </c>
      <c r="W32" s="31"/>
    </row>
    <row r="33" spans="1:23" ht="75" x14ac:dyDescent="0.25">
      <c r="A33" s="52">
        <v>23</v>
      </c>
      <c r="B33" s="51" t="s">
        <v>12</v>
      </c>
      <c r="C33" s="74" t="s">
        <v>349</v>
      </c>
      <c r="D33" s="52" t="s">
        <v>15</v>
      </c>
      <c r="E33" s="52">
        <f t="shared" si="1"/>
        <v>295</v>
      </c>
      <c r="F33" s="52">
        <v>55</v>
      </c>
      <c r="G33" s="70">
        <f t="shared" si="0"/>
        <v>16225</v>
      </c>
      <c r="H33" s="52"/>
      <c r="I33" s="52">
        <v>50</v>
      </c>
      <c r="J33" s="52"/>
      <c r="K33" s="52"/>
      <c r="L33" s="52"/>
      <c r="M33" s="52">
        <v>10</v>
      </c>
      <c r="N33" s="52">
        <v>10</v>
      </c>
      <c r="O33" s="52">
        <v>50</v>
      </c>
      <c r="P33" s="52">
        <v>50</v>
      </c>
      <c r="Q33" s="52">
        <v>20</v>
      </c>
      <c r="R33" s="52">
        <v>100</v>
      </c>
      <c r="S33" s="52"/>
      <c r="T33" s="52">
        <v>5</v>
      </c>
      <c r="U33" s="52">
        <v>100</v>
      </c>
      <c r="V33" s="70">
        <f t="shared" si="2"/>
        <v>5500</v>
      </c>
      <c r="W33" s="31"/>
    </row>
    <row r="34" spans="1:23" ht="105" x14ac:dyDescent="0.25">
      <c r="A34" s="52">
        <v>24</v>
      </c>
      <c r="B34" s="51" t="s">
        <v>12</v>
      </c>
      <c r="C34" s="74" t="s">
        <v>350</v>
      </c>
      <c r="D34" s="52" t="s">
        <v>351</v>
      </c>
      <c r="E34" s="52">
        <f t="shared" si="1"/>
        <v>105</v>
      </c>
      <c r="F34" s="52">
        <v>385</v>
      </c>
      <c r="G34" s="70">
        <f t="shared" si="0"/>
        <v>40425</v>
      </c>
      <c r="H34" s="52"/>
      <c r="I34" s="52"/>
      <c r="J34" s="52">
        <v>100</v>
      </c>
      <c r="K34" s="52"/>
      <c r="L34" s="52"/>
      <c r="M34" s="52"/>
      <c r="N34" s="52"/>
      <c r="O34" s="52"/>
      <c r="P34" s="52"/>
      <c r="Q34" s="52"/>
      <c r="R34" s="52"/>
      <c r="S34" s="52"/>
      <c r="T34" s="52">
        <v>5</v>
      </c>
      <c r="U34" s="52">
        <v>50</v>
      </c>
      <c r="V34" s="70">
        <f t="shared" si="2"/>
        <v>19250</v>
      </c>
      <c r="W34" s="31"/>
    </row>
    <row r="35" spans="1:23" x14ac:dyDescent="0.25">
      <c r="A35" s="52">
        <v>25</v>
      </c>
      <c r="B35" s="51" t="s">
        <v>22</v>
      </c>
      <c r="C35" s="71" t="s">
        <v>26</v>
      </c>
      <c r="D35" s="52" t="s">
        <v>15</v>
      </c>
      <c r="E35" s="52">
        <f t="shared" si="1"/>
        <v>25</v>
      </c>
      <c r="F35" s="52">
        <v>55</v>
      </c>
      <c r="G35" s="70">
        <f t="shared" si="0"/>
        <v>1375</v>
      </c>
      <c r="H35" s="52"/>
      <c r="I35" s="52"/>
      <c r="J35" s="52">
        <v>25</v>
      </c>
      <c r="K35" s="52"/>
      <c r="L35" s="52"/>
      <c r="M35" s="52"/>
      <c r="N35" s="52"/>
      <c r="O35" s="52"/>
      <c r="P35" s="52"/>
      <c r="Q35" s="52"/>
      <c r="R35" s="52"/>
      <c r="S35" s="52"/>
      <c r="T35" s="52">
        <v>0</v>
      </c>
      <c r="U35" s="52">
        <v>10</v>
      </c>
      <c r="V35" s="70">
        <f t="shared" si="2"/>
        <v>550</v>
      </c>
      <c r="W35" s="31"/>
    </row>
    <row r="36" spans="1:23" x14ac:dyDescent="0.25">
      <c r="A36" s="52">
        <v>26</v>
      </c>
      <c r="B36" s="51" t="s">
        <v>22</v>
      </c>
      <c r="C36" s="71" t="s">
        <v>25</v>
      </c>
      <c r="D36" s="52" t="s">
        <v>60</v>
      </c>
      <c r="E36" s="52">
        <f t="shared" si="1"/>
        <v>120</v>
      </c>
      <c r="F36" s="52">
        <v>25</v>
      </c>
      <c r="G36" s="70">
        <f t="shared" si="0"/>
        <v>3000</v>
      </c>
      <c r="H36" s="52"/>
      <c r="I36" s="52"/>
      <c r="J36" s="52">
        <v>100</v>
      </c>
      <c r="K36" s="52"/>
      <c r="L36" s="52"/>
      <c r="M36" s="52">
        <v>10</v>
      </c>
      <c r="N36" s="52">
        <v>10</v>
      </c>
      <c r="O36" s="52"/>
      <c r="P36" s="52"/>
      <c r="Q36" s="52"/>
      <c r="R36" s="52"/>
      <c r="S36" s="52"/>
      <c r="T36" s="52">
        <v>0</v>
      </c>
      <c r="U36" s="52">
        <v>50</v>
      </c>
      <c r="V36" s="70">
        <f t="shared" si="2"/>
        <v>1250</v>
      </c>
      <c r="W36" s="31"/>
    </row>
    <row r="37" spans="1:23" x14ac:dyDescent="0.25">
      <c r="A37" s="52">
        <v>27</v>
      </c>
      <c r="B37" s="51" t="s">
        <v>34</v>
      </c>
      <c r="C37" s="71" t="s">
        <v>35</v>
      </c>
      <c r="D37" s="52" t="s">
        <v>15</v>
      </c>
      <c r="E37" s="52">
        <f t="shared" si="1"/>
        <v>2200</v>
      </c>
      <c r="F37" s="52">
        <v>32</v>
      </c>
      <c r="G37" s="70">
        <f t="shared" si="0"/>
        <v>70400</v>
      </c>
      <c r="H37" s="52">
        <v>100</v>
      </c>
      <c r="I37" s="52"/>
      <c r="J37" s="52"/>
      <c r="K37" s="52">
        <v>200</v>
      </c>
      <c r="L37" s="52">
        <v>200</v>
      </c>
      <c r="M37" s="52">
        <v>100</v>
      </c>
      <c r="N37" s="52">
        <v>100</v>
      </c>
      <c r="O37" s="52">
        <v>500</v>
      </c>
      <c r="P37" s="52">
        <v>500</v>
      </c>
      <c r="Q37" s="52">
        <v>100</v>
      </c>
      <c r="R37" s="52">
        <v>200</v>
      </c>
      <c r="S37" s="52"/>
      <c r="T37" s="52">
        <v>200</v>
      </c>
      <c r="U37" s="52">
        <v>1000</v>
      </c>
      <c r="V37" s="70">
        <f t="shared" si="2"/>
        <v>32000</v>
      </c>
      <c r="W37" s="31"/>
    </row>
    <row r="38" spans="1:23" x14ac:dyDescent="0.25">
      <c r="A38" s="52">
        <v>28</v>
      </c>
      <c r="B38" s="51" t="s">
        <v>36</v>
      </c>
      <c r="C38" s="51"/>
      <c r="D38" s="52"/>
      <c r="E38" s="52">
        <f t="shared" si="1"/>
        <v>140</v>
      </c>
      <c r="F38" s="52">
        <v>215</v>
      </c>
      <c r="G38" s="70">
        <f t="shared" si="0"/>
        <v>30100</v>
      </c>
      <c r="H38" s="52">
        <v>5</v>
      </c>
      <c r="I38" s="52"/>
      <c r="J38" s="52"/>
      <c r="K38" s="52">
        <v>15</v>
      </c>
      <c r="L38" s="52">
        <v>30</v>
      </c>
      <c r="M38" s="52"/>
      <c r="N38" s="52"/>
      <c r="O38" s="52">
        <v>30</v>
      </c>
      <c r="P38" s="52">
        <v>30</v>
      </c>
      <c r="Q38" s="52">
        <v>10</v>
      </c>
      <c r="R38" s="52"/>
      <c r="S38" s="52"/>
      <c r="T38" s="52">
        <v>20</v>
      </c>
      <c r="U38" s="52">
        <v>50</v>
      </c>
      <c r="V38" s="70">
        <f t="shared" si="2"/>
        <v>10750</v>
      </c>
      <c r="W38" s="31"/>
    </row>
    <row r="39" spans="1:23" ht="30" x14ac:dyDescent="0.25">
      <c r="A39" s="52">
        <v>29</v>
      </c>
      <c r="B39" s="51" t="s">
        <v>66</v>
      </c>
      <c r="C39" s="71" t="s">
        <v>67</v>
      </c>
      <c r="D39" s="52" t="s">
        <v>15</v>
      </c>
      <c r="E39" s="52">
        <f t="shared" si="1"/>
        <v>520</v>
      </c>
      <c r="F39" s="52">
        <v>32</v>
      </c>
      <c r="G39" s="70">
        <f t="shared" si="0"/>
        <v>16640</v>
      </c>
      <c r="H39" s="52"/>
      <c r="I39" s="52"/>
      <c r="J39" s="52"/>
      <c r="K39" s="52">
        <v>30</v>
      </c>
      <c r="L39" s="52">
        <v>10</v>
      </c>
      <c r="M39" s="52">
        <v>100</v>
      </c>
      <c r="N39" s="52">
        <v>100</v>
      </c>
      <c r="O39" s="52">
        <v>20</v>
      </c>
      <c r="P39" s="52">
        <v>20</v>
      </c>
      <c r="Q39" s="52">
        <v>20</v>
      </c>
      <c r="R39" s="52">
        <v>10</v>
      </c>
      <c r="S39" s="52">
        <v>10</v>
      </c>
      <c r="T39" s="52">
        <v>200</v>
      </c>
      <c r="U39" s="52">
        <v>500</v>
      </c>
      <c r="V39" s="70">
        <f t="shared" si="2"/>
        <v>16000</v>
      </c>
      <c r="W39" s="31"/>
    </row>
    <row r="40" spans="1:23" x14ac:dyDescent="0.25">
      <c r="A40" s="52">
        <v>30</v>
      </c>
      <c r="B40" s="51" t="s">
        <v>69</v>
      </c>
      <c r="C40" s="51" t="s">
        <v>68</v>
      </c>
      <c r="D40" s="52" t="s">
        <v>15</v>
      </c>
      <c r="E40" s="52">
        <f t="shared" si="1"/>
        <v>6</v>
      </c>
      <c r="F40" s="52">
        <v>1500</v>
      </c>
      <c r="G40" s="70">
        <f t="shared" si="0"/>
        <v>9000</v>
      </c>
      <c r="H40" s="52"/>
      <c r="I40" s="52"/>
      <c r="J40" s="52"/>
      <c r="K40" s="52">
        <v>1</v>
      </c>
      <c r="L40" s="52"/>
      <c r="M40" s="52"/>
      <c r="N40" s="52"/>
      <c r="O40" s="52"/>
      <c r="P40" s="52"/>
      <c r="Q40" s="52"/>
      <c r="R40" s="52"/>
      <c r="S40" s="52"/>
      <c r="T40" s="52">
        <v>5</v>
      </c>
      <c r="U40" s="52">
        <v>5</v>
      </c>
      <c r="V40" s="70">
        <f t="shared" si="2"/>
        <v>7500</v>
      </c>
      <c r="W40" s="31"/>
    </row>
    <row r="41" spans="1:23" x14ac:dyDescent="0.25">
      <c r="A41" s="52">
        <v>31</v>
      </c>
      <c r="B41" s="51" t="s">
        <v>69</v>
      </c>
      <c r="C41" s="51" t="s">
        <v>70</v>
      </c>
      <c r="D41" s="52" t="s">
        <v>15</v>
      </c>
      <c r="E41" s="52">
        <f t="shared" si="1"/>
        <v>6</v>
      </c>
      <c r="F41" s="52">
        <v>535</v>
      </c>
      <c r="G41" s="70">
        <f t="shared" si="0"/>
        <v>3210</v>
      </c>
      <c r="H41" s="52"/>
      <c r="I41" s="52"/>
      <c r="J41" s="52"/>
      <c r="K41" s="52">
        <v>1</v>
      </c>
      <c r="L41" s="52"/>
      <c r="M41" s="52"/>
      <c r="N41" s="52"/>
      <c r="O41" s="52"/>
      <c r="P41" s="52"/>
      <c r="Q41" s="52"/>
      <c r="R41" s="52"/>
      <c r="S41" s="52"/>
      <c r="T41" s="52">
        <v>5</v>
      </c>
      <c r="U41" s="52">
        <v>5</v>
      </c>
      <c r="V41" s="70">
        <f t="shared" si="2"/>
        <v>2675</v>
      </c>
      <c r="W41" s="31"/>
    </row>
    <row r="42" spans="1:23" ht="30" x14ac:dyDescent="0.25">
      <c r="A42" s="52">
        <v>32</v>
      </c>
      <c r="B42" s="51" t="s">
        <v>85</v>
      </c>
      <c r="C42" s="51" t="s">
        <v>369</v>
      </c>
      <c r="D42" s="52" t="s">
        <v>15</v>
      </c>
      <c r="E42" s="52">
        <f t="shared" si="1"/>
        <v>80</v>
      </c>
      <c r="F42" s="52">
        <v>53</v>
      </c>
      <c r="G42" s="70">
        <f t="shared" si="0"/>
        <v>4240</v>
      </c>
      <c r="H42" s="52"/>
      <c r="I42" s="52"/>
      <c r="J42" s="52"/>
      <c r="K42" s="52"/>
      <c r="L42" s="52"/>
      <c r="M42" s="52">
        <v>30</v>
      </c>
      <c r="N42" s="52">
        <v>30</v>
      </c>
      <c r="O42" s="52"/>
      <c r="P42" s="52"/>
      <c r="Q42" s="52"/>
      <c r="R42" s="52">
        <v>5</v>
      </c>
      <c r="S42" s="52">
        <v>5</v>
      </c>
      <c r="T42" s="52">
        <v>10</v>
      </c>
      <c r="U42" s="52">
        <v>50</v>
      </c>
      <c r="V42" s="70">
        <f t="shared" si="2"/>
        <v>2650</v>
      </c>
      <c r="W42" s="31"/>
    </row>
    <row r="43" spans="1:23" ht="75" x14ac:dyDescent="0.25">
      <c r="A43" s="52">
        <v>33</v>
      </c>
      <c r="B43" s="51" t="s">
        <v>86</v>
      </c>
      <c r="C43" s="75" t="s">
        <v>348</v>
      </c>
      <c r="D43" s="52" t="s">
        <v>15</v>
      </c>
      <c r="E43" s="52">
        <f t="shared" si="1"/>
        <v>13</v>
      </c>
      <c r="F43" s="52">
        <v>1390</v>
      </c>
      <c r="G43" s="70">
        <f t="shared" si="0"/>
        <v>18070</v>
      </c>
      <c r="H43" s="52"/>
      <c r="I43" s="52"/>
      <c r="J43" s="52"/>
      <c r="K43" s="52"/>
      <c r="L43" s="52"/>
      <c r="M43" s="52">
        <v>4</v>
      </c>
      <c r="N43" s="52">
        <v>4</v>
      </c>
      <c r="O43" s="52"/>
      <c r="P43" s="52"/>
      <c r="Q43" s="52"/>
      <c r="R43" s="52"/>
      <c r="S43" s="52"/>
      <c r="T43" s="52">
        <v>5</v>
      </c>
      <c r="U43" s="52">
        <v>10</v>
      </c>
      <c r="V43" s="70">
        <f t="shared" si="2"/>
        <v>13900</v>
      </c>
      <c r="W43" s="31"/>
    </row>
    <row r="44" spans="1:23" ht="60" x14ac:dyDescent="0.25">
      <c r="A44" s="52">
        <v>34</v>
      </c>
      <c r="B44" s="51" t="s">
        <v>89</v>
      </c>
      <c r="C44" s="74" t="s">
        <v>353</v>
      </c>
      <c r="D44" s="52" t="s">
        <v>15</v>
      </c>
      <c r="E44" s="52">
        <f t="shared" si="1"/>
        <v>210</v>
      </c>
      <c r="F44" s="52">
        <v>85.6</v>
      </c>
      <c r="G44" s="70">
        <f t="shared" si="0"/>
        <v>17976</v>
      </c>
      <c r="H44" s="52"/>
      <c r="I44" s="52"/>
      <c r="J44" s="52"/>
      <c r="K44" s="52"/>
      <c r="L44" s="52"/>
      <c r="M44" s="52">
        <v>20</v>
      </c>
      <c r="N44" s="52">
        <v>20</v>
      </c>
      <c r="O44" s="52">
        <v>50</v>
      </c>
      <c r="P44" s="52">
        <v>50</v>
      </c>
      <c r="Q44" s="52">
        <v>50</v>
      </c>
      <c r="R44" s="52"/>
      <c r="S44" s="52"/>
      <c r="T44" s="52">
        <v>20</v>
      </c>
      <c r="U44" s="52">
        <v>200</v>
      </c>
      <c r="V44" s="70">
        <f t="shared" si="2"/>
        <v>17120</v>
      </c>
      <c r="W44" s="31"/>
    </row>
    <row r="45" spans="1:23" ht="60" x14ac:dyDescent="0.25">
      <c r="A45" s="52">
        <v>35</v>
      </c>
      <c r="B45" s="51" t="s">
        <v>89</v>
      </c>
      <c r="C45" s="74" t="s">
        <v>352</v>
      </c>
      <c r="D45" s="52" t="s">
        <v>15</v>
      </c>
      <c r="E45" s="52">
        <f t="shared" si="1"/>
        <v>70</v>
      </c>
      <c r="F45" s="52">
        <v>321</v>
      </c>
      <c r="G45" s="70">
        <f t="shared" si="0"/>
        <v>22470</v>
      </c>
      <c r="H45" s="52"/>
      <c r="I45" s="52"/>
      <c r="J45" s="52"/>
      <c r="K45" s="52"/>
      <c r="L45" s="52"/>
      <c r="M45" s="52">
        <v>20</v>
      </c>
      <c r="N45" s="52">
        <v>20</v>
      </c>
      <c r="O45" s="52"/>
      <c r="P45" s="52"/>
      <c r="Q45" s="52"/>
      <c r="R45" s="52">
        <v>10</v>
      </c>
      <c r="S45" s="52"/>
      <c r="T45" s="52">
        <v>20</v>
      </c>
      <c r="U45" s="52">
        <v>70</v>
      </c>
      <c r="V45" s="70">
        <f t="shared" si="2"/>
        <v>22470</v>
      </c>
      <c r="W45" s="31"/>
    </row>
    <row r="46" spans="1:23" ht="45" x14ac:dyDescent="0.25">
      <c r="A46" s="52">
        <v>36</v>
      </c>
      <c r="B46" s="51" t="s">
        <v>90</v>
      </c>
      <c r="C46" s="74" t="s">
        <v>362</v>
      </c>
      <c r="D46" s="52" t="s">
        <v>15</v>
      </c>
      <c r="E46" s="52">
        <f t="shared" si="1"/>
        <v>67</v>
      </c>
      <c r="F46" s="52">
        <v>32</v>
      </c>
      <c r="G46" s="70">
        <f t="shared" si="0"/>
        <v>2144</v>
      </c>
      <c r="H46" s="52"/>
      <c r="I46" s="52"/>
      <c r="J46" s="52"/>
      <c r="K46" s="52"/>
      <c r="L46" s="52"/>
      <c r="M46" s="52">
        <v>10</v>
      </c>
      <c r="N46" s="52">
        <v>10</v>
      </c>
      <c r="O46" s="52">
        <v>10</v>
      </c>
      <c r="P46" s="52">
        <v>10</v>
      </c>
      <c r="Q46" s="52"/>
      <c r="R46" s="52">
        <v>5</v>
      </c>
      <c r="S46" s="52">
        <v>2</v>
      </c>
      <c r="T46" s="52">
        <v>20</v>
      </c>
      <c r="U46" s="52">
        <v>60</v>
      </c>
      <c r="V46" s="70">
        <f t="shared" si="2"/>
        <v>1920</v>
      </c>
      <c r="W46" s="31"/>
    </row>
    <row r="47" spans="1:23" ht="45" x14ac:dyDescent="0.25">
      <c r="A47" s="52">
        <v>37</v>
      </c>
      <c r="B47" s="51" t="s">
        <v>91</v>
      </c>
      <c r="C47" s="76" t="s">
        <v>365</v>
      </c>
      <c r="D47" s="52" t="s">
        <v>15</v>
      </c>
      <c r="E47" s="52">
        <f t="shared" si="1"/>
        <v>40</v>
      </c>
      <c r="F47" s="52">
        <v>800</v>
      </c>
      <c r="G47" s="70">
        <f t="shared" si="0"/>
        <v>32000</v>
      </c>
      <c r="H47" s="52"/>
      <c r="I47" s="52"/>
      <c r="J47" s="52"/>
      <c r="K47" s="52"/>
      <c r="L47" s="52"/>
      <c r="M47" s="52">
        <v>10</v>
      </c>
      <c r="N47" s="52">
        <v>10</v>
      </c>
      <c r="O47" s="52"/>
      <c r="P47" s="52"/>
      <c r="Q47" s="52"/>
      <c r="R47" s="52"/>
      <c r="S47" s="52"/>
      <c r="T47" s="52">
        <v>20</v>
      </c>
      <c r="U47" s="52">
        <v>30</v>
      </c>
      <c r="V47" s="70">
        <f t="shared" si="2"/>
        <v>24000</v>
      </c>
      <c r="W47" s="31"/>
    </row>
    <row r="48" spans="1:23" ht="60" x14ac:dyDescent="0.25">
      <c r="A48" s="52">
        <v>38</v>
      </c>
      <c r="B48" s="51" t="s">
        <v>95</v>
      </c>
      <c r="C48" s="76" t="s">
        <v>366</v>
      </c>
      <c r="D48" s="52" t="s">
        <v>15</v>
      </c>
      <c r="E48" s="52">
        <f t="shared" si="1"/>
        <v>30</v>
      </c>
      <c r="F48" s="52">
        <v>1200</v>
      </c>
      <c r="G48" s="70">
        <f t="shared" si="0"/>
        <v>36000</v>
      </c>
      <c r="H48" s="52"/>
      <c r="I48" s="52"/>
      <c r="J48" s="52"/>
      <c r="K48" s="52"/>
      <c r="L48" s="52"/>
      <c r="M48" s="52">
        <v>10</v>
      </c>
      <c r="N48" s="52">
        <v>10</v>
      </c>
      <c r="O48" s="52"/>
      <c r="P48" s="52"/>
      <c r="Q48" s="52"/>
      <c r="R48" s="52"/>
      <c r="S48" s="52"/>
      <c r="T48" s="52">
        <v>10</v>
      </c>
      <c r="U48" s="52">
        <v>20</v>
      </c>
      <c r="V48" s="70">
        <f t="shared" si="2"/>
        <v>24000</v>
      </c>
      <c r="W48" s="31"/>
    </row>
    <row r="49" spans="1:23" ht="60" x14ac:dyDescent="0.25">
      <c r="A49" s="52">
        <v>39</v>
      </c>
      <c r="B49" s="51" t="s">
        <v>92</v>
      </c>
      <c r="C49" s="76" t="s">
        <v>367</v>
      </c>
      <c r="D49" s="52" t="s">
        <v>15</v>
      </c>
      <c r="E49" s="52">
        <f t="shared" si="1"/>
        <v>25</v>
      </c>
      <c r="F49" s="52">
        <v>700</v>
      </c>
      <c r="G49" s="70">
        <f t="shared" si="0"/>
        <v>17500</v>
      </c>
      <c r="H49" s="52"/>
      <c r="I49" s="52"/>
      <c r="J49" s="52"/>
      <c r="K49" s="52"/>
      <c r="L49" s="52"/>
      <c r="M49" s="52">
        <v>10</v>
      </c>
      <c r="N49" s="52">
        <v>5</v>
      </c>
      <c r="O49" s="52"/>
      <c r="P49" s="52"/>
      <c r="Q49" s="52"/>
      <c r="R49" s="52"/>
      <c r="S49" s="52"/>
      <c r="T49" s="52">
        <v>10</v>
      </c>
      <c r="U49" s="52">
        <v>20</v>
      </c>
      <c r="V49" s="70">
        <f t="shared" si="2"/>
        <v>14000</v>
      </c>
      <c r="W49" s="31"/>
    </row>
    <row r="50" spans="1:23" ht="75" x14ac:dyDescent="0.25">
      <c r="A50" s="52">
        <v>40</v>
      </c>
      <c r="B50" s="51" t="s">
        <v>93</v>
      </c>
      <c r="C50" s="51" t="s">
        <v>368</v>
      </c>
      <c r="D50" s="52" t="s">
        <v>15</v>
      </c>
      <c r="E50" s="52">
        <f t="shared" si="1"/>
        <v>13</v>
      </c>
      <c r="F50" s="52">
        <v>500</v>
      </c>
      <c r="G50" s="70">
        <f t="shared" si="0"/>
        <v>6500</v>
      </c>
      <c r="H50" s="52"/>
      <c r="I50" s="52"/>
      <c r="J50" s="52"/>
      <c r="K50" s="52"/>
      <c r="L50" s="52"/>
      <c r="M50" s="52">
        <v>4</v>
      </c>
      <c r="N50" s="52">
        <v>4</v>
      </c>
      <c r="O50" s="52"/>
      <c r="P50" s="52"/>
      <c r="Q50" s="52"/>
      <c r="R50" s="52"/>
      <c r="S50" s="52"/>
      <c r="T50" s="52">
        <v>5</v>
      </c>
      <c r="U50" s="52">
        <v>10</v>
      </c>
      <c r="V50" s="70">
        <f t="shared" si="2"/>
        <v>5000</v>
      </c>
      <c r="W50" s="31"/>
    </row>
    <row r="51" spans="1:23" ht="60" x14ac:dyDescent="0.25">
      <c r="A51" s="52">
        <v>41</v>
      </c>
      <c r="B51" s="51" t="s">
        <v>94</v>
      </c>
      <c r="C51" s="76" t="s">
        <v>364</v>
      </c>
      <c r="D51" s="52" t="s">
        <v>15</v>
      </c>
      <c r="E51" s="52">
        <f t="shared" si="1"/>
        <v>17</v>
      </c>
      <c r="F51" s="52">
        <v>505</v>
      </c>
      <c r="G51" s="70">
        <f t="shared" si="0"/>
        <v>8585</v>
      </c>
      <c r="H51" s="52"/>
      <c r="I51" s="52"/>
      <c r="J51" s="52"/>
      <c r="K51" s="52"/>
      <c r="L51" s="52"/>
      <c r="M51" s="52">
        <v>6</v>
      </c>
      <c r="N51" s="52">
        <v>6</v>
      </c>
      <c r="O51" s="52"/>
      <c r="P51" s="52"/>
      <c r="Q51" s="52"/>
      <c r="R51" s="52"/>
      <c r="S51" s="52"/>
      <c r="T51" s="52">
        <v>5</v>
      </c>
      <c r="U51" s="52">
        <v>10</v>
      </c>
      <c r="V51" s="70">
        <f t="shared" si="2"/>
        <v>5050</v>
      </c>
      <c r="W51" s="31"/>
    </row>
    <row r="52" spans="1:23" ht="60" x14ac:dyDescent="0.25">
      <c r="A52" s="52">
        <v>42</v>
      </c>
      <c r="B52" s="51" t="s">
        <v>141</v>
      </c>
      <c r="C52" s="75" t="s">
        <v>347</v>
      </c>
      <c r="D52" s="52" t="s">
        <v>15</v>
      </c>
      <c r="E52" s="52">
        <f t="shared" si="1"/>
        <v>515</v>
      </c>
      <c r="F52" s="52">
        <v>160</v>
      </c>
      <c r="G52" s="70">
        <f t="shared" si="0"/>
        <v>82400</v>
      </c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>
        <v>15</v>
      </c>
      <c r="S52" s="52"/>
      <c r="T52" s="52">
        <v>500</v>
      </c>
      <c r="U52" s="52">
        <v>250</v>
      </c>
      <c r="V52" s="70">
        <f t="shared" si="2"/>
        <v>40000</v>
      </c>
      <c r="W52" s="31"/>
    </row>
    <row r="53" spans="1:23" x14ac:dyDescent="0.25">
      <c r="A53" s="52"/>
      <c r="B53" s="51" t="s">
        <v>152</v>
      </c>
      <c r="C53" s="51"/>
      <c r="D53" s="52"/>
      <c r="E53" s="52"/>
      <c r="F53" s="52"/>
      <c r="G53" s="70">
        <f>SUM(G11:G52)</f>
        <v>6664180</v>
      </c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72">
        <f>SUM(V11:V52)</f>
        <v>3365155</v>
      </c>
      <c r="W53" s="31"/>
    </row>
    <row r="54" spans="1:23" x14ac:dyDescent="0.25">
      <c r="A54" s="31"/>
      <c r="B54" s="69"/>
      <c r="C54" s="69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</row>
    <row r="55" spans="1:23" x14ac:dyDescent="0.25">
      <c r="A55" s="31"/>
      <c r="B55" s="69"/>
      <c r="C55" s="69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</row>
    <row r="56" spans="1:23" x14ac:dyDescent="0.25">
      <c r="B56" s="46" t="s">
        <v>336</v>
      </c>
      <c r="C56" s="46"/>
      <c r="D56" s="46"/>
      <c r="E56" s="46"/>
      <c r="F56" s="46" t="s">
        <v>337</v>
      </c>
      <c r="G56" s="46"/>
    </row>
  </sheetData>
  <mergeCells count="6">
    <mergeCell ref="E9:G9"/>
    <mergeCell ref="U9:V9"/>
    <mergeCell ref="A9:A10"/>
    <mergeCell ref="B9:B10"/>
    <mergeCell ref="C9:C10"/>
    <mergeCell ref="D9:D10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K17" sqref="K17"/>
    </sheetView>
  </sheetViews>
  <sheetFormatPr defaultRowHeight="15" x14ac:dyDescent="0.25"/>
  <cols>
    <col min="1" max="1" width="7.28515625" customWidth="1"/>
    <col min="2" max="2" width="30.140625" customWidth="1"/>
    <col min="3" max="3" width="5.42578125" customWidth="1"/>
    <col min="4" max="4" width="12.85546875" customWidth="1"/>
    <col min="6" max="6" width="15.28515625" customWidth="1"/>
  </cols>
  <sheetData>
    <row r="1" spans="1:9" x14ac:dyDescent="0.25">
      <c r="A1" s="46"/>
      <c r="B1" s="46"/>
      <c r="C1" s="46"/>
      <c r="D1" s="46"/>
      <c r="E1" s="46"/>
      <c r="F1" s="46"/>
      <c r="G1" s="46"/>
      <c r="I1" s="67" t="s">
        <v>193</v>
      </c>
    </row>
    <row r="2" spans="1:9" x14ac:dyDescent="0.25">
      <c r="A2" s="46"/>
      <c r="B2" s="46"/>
      <c r="C2" s="46"/>
      <c r="D2" s="46"/>
      <c r="E2" s="46"/>
      <c r="F2" s="46"/>
      <c r="G2" s="46"/>
      <c r="H2" s="46"/>
      <c r="I2" s="67" t="s">
        <v>194</v>
      </c>
    </row>
    <row r="3" spans="1:9" x14ac:dyDescent="0.25">
      <c r="A3" s="46"/>
      <c r="B3" s="46"/>
      <c r="C3" s="46"/>
      <c r="D3" s="46"/>
      <c r="E3" s="46"/>
      <c r="F3" s="46"/>
      <c r="G3" s="46"/>
      <c r="H3" s="152" t="s">
        <v>195</v>
      </c>
      <c r="I3" s="152"/>
    </row>
    <row r="4" spans="1:9" x14ac:dyDescent="0.25">
      <c r="A4" s="46"/>
      <c r="B4" s="46"/>
      <c r="C4" s="46"/>
      <c r="D4" s="46"/>
      <c r="E4" s="46"/>
      <c r="F4" s="46"/>
      <c r="G4" s="46"/>
      <c r="H4" s="152" t="s">
        <v>340</v>
      </c>
      <c r="I4" s="152"/>
    </row>
    <row r="5" spans="1:9" x14ac:dyDescent="0.25">
      <c r="A5" s="46"/>
      <c r="B5" s="46"/>
      <c r="C5" s="46"/>
      <c r="D5" s="46"/>
      <c r="E5" s="46"/>
      <c r="F5" s="46"/>
      <c r="G5" s="46"/>
      <c r="H5" s="46"/>
      <c r="I5" s="46"/>
    </row>
    <row r="6" spans="1:9" x14ac:dyDescent="0.25">
      <c r="A6" s="46"/>
      <c r="B6" s="46"/>
      <c r="C6" s="46"/>
      <c r="D6" s="46"/>
      <c r="E6" s="46"/>
      <c r="F6" s="46"/>
      <c r="G6" s="46"/>
      <c r="H6" s="46"/>
      <c r="I6" s="46"/>
    </row>
    <row r="7" spans="1:9" x14ac:dyDescent="0.25">
      <c r="A7" s="46"/>
      <c r="B7" s="165" t="s">
        <v>478</v>
      </c>
      <c r="C7" s="165"/>
      <c r="D7" s="165"/>
      <c r="E7" s="165"/>
      <c r="F7" s="165"/>
      <c r="G7" s="165"/>
      <c r="H7" s="46"/>
      <c r="I7" s="46"/>
    </row>
    <row r="8" spans="1:9" x14ac:dyDescent="0.25">
      <c r="A8" s="46"/>
      <c r="B8" s="59" t="s">
        <v>714</v>
      </c>
      <c r="C8" s="59"/>
      <c r="D8" s="59"/>
      <c r="E8" s="59"/>
      <c r="F8" s="59"/>
      <c r="G8" s="59"/>
      <c r="H8" s="46"/>
      <c r="I8" s="46"/>
    </row>
    <row r="9" spans="1:9" x14ac:dyDescent="0.25">
      <c r="A9" s="46"/>
      <c r="B9" s="46" t="s">
        <v>715</v>
      </c>
      <c r="C9" s="46"/>
      <c r="D9" s="46"/>
      <c r="E9" s="46"/>
      <c r="F9" s="46"/>
      <c r="G9" s="46"/>
      <c r="H9" s="46"/>
      <c r="I9" s="46"/>
    </row>
    <row r="10" spans="1:9" x14ac:dyDescent="0.25">
      <c r="A10" s="46"/>
      <c r="B10" s="46"/>
      <c r="C10" s="46"/>
      <c r="D10" s="46"/>
      <c r="E10" s="46"/>
      <c r="F10" s="46"/>
      <c r="G10" s="46"/>
      <c r="H10" s="46"/>
      <c r="I10" s="46"/>
    </row>
    <row r="11" spans="1:9" x14ac:dyDescent="0.25">
      <c r="A11" s="53" t="s">
        <v>198</v>
      </c>
      <c r="B11" s="53" t="s">
        <v>199</v>
      </c>
      <c r="C11" s="53" t="s">
        <v>716</v>
      </c>
      <c r="D11" s="53" t="s">
        <v>201</v>
      </c>
      <c r="E11" s="53" t="s">
        <v>202</v>
      </c>
      <c r="F11" s="53" t="s">
        <v>203</v>
      </c>
      <c r="G11" s="46"/>
      <c r="H11" s="46"/>
      <c r="I11" s="46"/>
    </row>
    <row r="12" spans="1:9" x14ac:dyDescent="0.25">
      <c r="A12" s="135">
        <v>1</v>
      </c>
      <c r="B12" s="135" t="s">
        <v>703</v>
      </c>
      <c r="C12" s="135" t="s">
        <v>481</v>
      </c>
      <c r="D12" s="135">
        <v>20</v>
      </c>
      <c r="E12" s="135">
        <v>4850</v>
      </c>
      <c r="F12" s="136">
        <f>SUM(D12*E12)</f>
        <v>97000</v>
      </c>
      <c r="G12" s="46"/>
      <c r="H12" s="46"/>
      <c r="I12" s="46"/>
    </row>
    <row r="13" spans="1:9" x14ac:dyDescent="0.25">
      <c r="A13" s="135">
        <v>2</v>
      </c>
      <c r="B13" s="137" t="s">
        <v>704</v>
      </c>
      <c r="C13" s="137" t="s">
        <v>400</v>
      </c>
      <c r="D13" s="135">
        <v>4</v>
      </c>
      <c r="E13" s="138">
        <v>4500</v>
      </c>
      <c r="F13" s="136">
        <f t="shared" ref="F13:F16" si="0">SUM(D13*E13)</f>
        <v>18000</v>
      </c>
      <c r="G13" s="46"/>
      <c r="H13" s="46"/>
      <c r="I13" s="46"/>
    </row>
    <row r="14" spans="1:9" x14ac:dyDescent="0.25">
      <c r="A14" s="135">
        <v>3</v>
      </c>
      <c r="B14" s="137" t="s">
        <v>705</v>
      </c>
      <c r="C14" s="137" t="s">
        <v>400</v>
      </c>
      <c r="D14" s="135">
        <v>4</v>
      </c>
      <c r="E14" s="138">
        <v>2295</v>
      </c>
      <c r="F14" s="136">
        <f t="shared" si="0"/>
        <v>9180</v>
      </c>
      <c r="G14" s="46"/>
      <c r="H14" s="46"/>
      <c r="I14" s="46"/>
    </row>
    <row r="15" spans="1:9" x14ac:dyDescent="0.25">
      <c r="A15" s="139">
        <v>4</v>
      </c>
      <c r="B15" s="137" t="s">
        <v>706</v>
      </c>
      <c r="C15" s="137" t="s">
        <v>481</v>
      </c>
      <c r="D15" s="135">
        <v>20</v>
      </c>
      <c r="E15" s="138">
        <v>2400</v>
      </c>
      <c r="F15" s="136">
        <f t="shared" si="0"/>
        <v>48000</v>
      </c>
      <c r="G15" s="46"/>
      <c r="H15" s="46"/>
      <c r="I15" s="46"/>
    </row>
    <row r="16" spans="1:9" x14ac:dyDescent="0.25">
      <c r="A16" s="139">
        <v>5</v>
      </c>
      <c r="B16" s="137" t="s">
        <v>707</v>
      </c>
      <c r="C16" s="137" t="s">
        <v>481</v>
      </c>
      <c r="D16" s="135">
        <v>20</v>
      </c>
      <c r="E16" s="138">
        <v>1400</v>
      </c>
      <c r="F16" s="136">
        <f t="shared" si="0"/>
        <v>28000</v>
      </c>
      <c r="G16" s="46"/>
      <c r="H16" s="46"/>
      <c r="I16" s="46"/>
    </row>
    <row r="17" spans="1:9" ht="26.25" x14ac:dyDescent="0.25">
      <c r="A17" s="139">
        <v>6</v>
      </c>
      <c r="B17" s="137" t="s">
        <v>708</v>
      </c>
      <c r="C17" s="135" t="s">
        <v>481</v>
      </c>
      <c r="D17" s="135">
        <v>3</v>
      </c>
      <c r="E17" s="135">
        <v>5542</v>
      </c>
      <c r="F17" s="136">
        <f t="shared" ref="F17:F23" si="1">SUM(D17*E17)</f>
        <v>16626</v>
      </c>
      <c r="G17" s="46"/>
      <c r="H17" s="46"/>
      <c r="I17" s="46"/>
    </row>
    <row r="18" spans="1:9" x14ac:dyDescent="0.25">
      <c r="A18" s="139">
        <v>7</v>
      </c>
      <c r="B18" s="135" t="s">
        <v>709</v>
      </c>
      <c r="C18" s="135" t="s">
        <v>481</v>
      </c>
      <c r="D18" s="135">
        <v>20</v>
      </c>
      <c r="E18" s="135">
        <v>1200</v>
      </c>
      <c r="F18" s="136">
        <f t="shared" si="1"/>
        <v>24000</v>
      </c>
      <c r="G18" s="46"/>
      <c r="H18" s="46"/>
      <c r="I18" s="46"/>
    </row>
    <row r="19" spans="1:9" x14ac:dyDescent="0.25">
      <c r="A19" s="139">
        <v>8</v>
      </c>
      <c r="B19" s="135" t="s">
        <v>710</v>
      </c>
      <c r="C19" s="135" t="s">
        <v>481</v>
      </c>
      <c r="D19" s="135">
        <v>20</v>
      </c>
      <c r="E19" s="135">
        <v>17500</v>
      </c>
      <c r="F19" s="136">
        <f t="shared" si="1"/>
        <v>350000</v>
      </c>
      <c r="G19" s="46"/>
      <c r="H19" s="46"/>
      <c r="I19" s="46"/>
    </row>
    <row r="20" spans="1:9" x14ac:dyDescent="0.25">
      <c r="A20" s="139">
        <v>9</v>
      </c>
      <c r="B20" s="135" t="s">
        <v>711</v>
      </c>
      <c r="C20" s="135" t="s">
        <v>481</v>
      </c>
      <c r="D20" s="135">
        <v>20</v>
      </c>
      <c r="E20" s="135">
        <v>13500</v>
      </c>
      <c r="F20" s="136">
        <f t="shared" si="1"/>
        <v>270000</v>
      </c>
      <c r="G20" s="46"/>
      <c r="H20" s="46"/>
      <c r="I20" s="46"/>
    </row>
    <row r="21" spans="1:9" x14ac:dyDescent="0.25">
      <c r="A21" s="139">
        <v>10</v>
      </c>
      <c r="B21" s="135" t="s">
        <v>712</v>
      </c>
      <c r="C21" s="135" t="s">
        <v>481</v>
      </c>
      <c r="D21" s="135">
        <v>20</v>
      </c>
      <c r="E21" s="135">
        <v>2600</v>
      </c>
      <c r="F21" s="136">
        <f t="shared" si="1"/>
        <v>52000</v>
      </c>
      <c r="G21" s="46"/>
      <c r="H21" s="46"/>
      <c r="I21" s="46"/>
    </row>
    <row r="22" spans="1:9" x14ac:dyDescent="0.25">
      <c r="A22" s="139">
        <v>11</v>
      </c>
      <c r="B22" s="135" t="s">
        <v>713</v>
      </c>
      <c r="C22" s="135" t="s">
        <v>481</v>
      </c>
      <c r="D22" s="135">
        <v>3</v>
      </c>
      <c r="E22" s="135">
        <v>13500</v>
      </c>
      <c r="F22" s="136">
        <f t="shared" si="1"/>
        <v>40500</v>
      </c>
      <c r="G22" s="46"/>
      <c r="H22" s="46"/>
      <c r="I22" s="46"/>
    </row>
    <row r="23" spans="1:9" x14ac:dyDescent="0.25">
      <c r="A23" s="139">
        <v>12</v>
      </c>
      <c r="B23" s="135" t="s">
        <v>717</v>
      </c>
      <c r="C23" s="135" t="s">
        <v>481</v>
      </c>
      <c r="D23" s="52">
        <v>5</v>
      </c>
      <c r="E23" s="52">
        <v>3000</v>
      </c>
      <c r="F23" s="70">
        <f t="shared" si="1"/>
        <v>15000</v>
      </c>
      <c r="G23" s="46"/>
      <c r="H23" s="46"/>
      <c r="I23" s="46"/>
    </row>
    <row r="24" spans="1:9" x14ac:dyDescent="0.25">
      <c r="A24" s="53"/>
      <c r="B24" s="53" t="s">
        <v>152</v>
      </c>
      <c r="C24" s="53"/>
      <c r="D24" s="53"/>
      <c r="E24" s="53"/>
      <c r="F24" s="134">
        <f>SUM(F12:F23)</f>
        <v>968306</v>
      </c>
      <c r="G24" s="46"/>
      <c r="H24" s="46"/>
      <c r="I24" s="46"/>
    </row>
    <row r="25" spans="1:9" x14ac:dyDescent="0.25">
      <c r="A25" s="46"/>
      <c r="B25" s="46"/>
      <c r="C25" s="46"/>
      <c r="D25" s="46"/>
      <c r="E25" s="46"/>
      <c r="F25" s="46"/>
      <c r="G25" s="46"/>
      <c r="H25" s="46"/>
      <c r="I25" s="46"/>
    </row>
    <row r="26" spans="1:9" x14ac:dyDescent="0.25">
      <c r="A26" s="46"/>
      <c r="B26" s="46"/>
      <c r="C26" s="46"/>
      <c r="D26" s="46"/>
      <c r="E26" s="46"/>
      <c r="F26" s="46"/>
      <c r="G26" s="46"/>
      <c r="H26" s="46"/>
      <c r="I26" s="46"/>
    </row>
  </sheetData>
  <mergeCells count="3">
    <mergeCell ref="H3:I3"/>
    <mergeCell ref="H4:I4"/>
    <mergeCell ref="B7:G7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tabSelected="1" workbookViewId="0">
      <selection activeCell="M133" sqref="M133"/>
    </sheetView>
  </sheetViews>
  <sheetFormatPr defaultRowHeight="15" x14ac:dyDescent="0.25"/>
  <cols>
    <col min="3" max="3" width="5.42578125" customWidth="1"/>
    <col min="4" max="4" width="15.85546875" customWidth="1"/>
    <col min="8" max="8" width="17.42578125" customWidth="1"/>
  </cols>
  <sheetData>
    <row r="1" spans="1:8" x14ac:dyDescent="0.25">
      <c r="A1" s="5"/>
      <c r="B1" s="6"/>
      <c r="C1" s="5"/>
      <c r="D1" s="6"/>
      <c r="E1" s="5"/>
      <c r="F1" s="6"/>
      <c r="G1" s="6"/>
      <c r="H1" s="7" t="s">
        <v>192</v>
      </c>
    </row>
    <row r="2" spans="1:8" x14ac:dyDescent="0.25">
      <c r="A2" s="5"/>
      <c r="B2" s="6"/>
      <c r="C2" s="5"/>
      <c r="D2" s="6"/>
      <c r="E2" s="5"/>
      <c r="F2" s="6"/>
      <c r="G2" s="6"/>
      <c r="H2" s="7" t="s">
        <v>193</v>
      </c>
    </row>
    <row r="3" spans="1:8" x14ac:dyDescent="0.25">
      <c r="A3" s="5"/>
      <c r="B3" s="6"/>
      <c r="C3" s="5"/>
      <c r="D3" s="6"/>
      <c r="E3" s="5"/>
      <c r="F3" s="6"/>
      <c r="G3" s="6"/>
      <c r="H3" s="7" t="s">
        <v>194</v>
      </c>
    </row>
    <row r="4" spans="1:8" x14ac:dyDescent="0.25">
      <c r="A4" s="5"/>
      <c r="B4" s="6"/>
      <c r="C4" s="5"/>
      <c r="D4" s="6"/>
      <c r="E4" s="5"/>
      <c r="F4" s="6"/>
      <c r="G4" s="6"/>
      <c r="H4" s="8" t="s">
        <v>195</v>
      </c>
    </row>
    <row r="5" spans="1:8" x14ac:dyDescent="0.25">
      <c r="A5" s="5"/>
      <c r="B5" s="6"/>
      <c r="C5" s="5"/>
      <c r="D5" s="6"/>
      <c r="E5" s="5"/>
      <c r="F5" s="6"/>
      <c r="G5" s="6"/>
      <c r="H5" s="8" t="s">
        <v>196</v>
      </c>
    </row>
    <row r="6" spans="1:8" x14ac:dyDescent="0.25">
      <c r="A6" s="9"/>
      <c r="B6" s="6"/>
      <c r="C6" s="5"/>
      <c r="D6" s="6"/>
      <c r="E6" s="5"/>
      <c r="F6" s="6"/>
      <c r="G6" s="6"/>
      <c r="H6" s="8"/>
    </row>
    <row r="7" spans="1:8" ht="15.75" thickBot="1" x14ac:dyDescent="0.3">
      <c r="A7" s="179" t="s">
        <v>197</v>
      </c>
      <c r="B7" s="179"/>
      <c r="C7" s="179"/>
      <c r="D7" s="179"/>
      <c r="E7" s="179"/>
      <c r="F7" s="179"/>
      <c r="G7" s="179"/>
      <c r="H7" s="179"/>
    </row>
    <row r="8" spans="1:8" x14ac:dyDescent="0.25">
      <c r="A8" s="180" t="s">
        <v>198</v>
      </c>
      <c r="B8" s="182" t="s">
        <v>199</v>
      </c>
      <c r="C8" s="182" t="s">
        <v>200</v>
      </c>
      <c r="D8" s="182" t="s">
        <v>199</v>
      </c>
      <c r="E8" s="184"/>
      <c r="F8" s="186" t="s">
        <v>201</v>
      </c>
      <c r="G8" s="188" t="s">
        <v>202</v>
      </c>
      <c r="H8" s="188" t="s">
        <v>203</v>
      </c>
    </row>
    <row r="9" spans="1:8" ht="15.75" thickBot="1" x14ac:dyDescent="0.3">
      <c r="A9" s="181"/>
      <c r="B9" s="183"/>
      <c r="C9" s="183"/>
      <c r="D9" s="183"/>
      <c r="E9" s="185"/>
      <c r="F9" s="187" t="s">
        <v>204</v>
      </c>
      <c r="G9" s="189"/>
      <c r="H9" s="189"/>
    </row>
    <row r="10" spans="1:8" ht="39" x14ac:dyDescent="0.25">
      <c r="A10" s="10">
        <v>1</v>
      </c>
      <c r="B10" s="11" t="s">
        <v>205</v>
      </c>
      <c r="C10" s="10" t="s">
        <v>206</v>
      </c>
      <c r="D10" s="11" t="s">
        <v>207</v>
      </c>
      <c r="E10" s="12" t="s">
        <v>208</v>
      </c>
      <c r="F10" s="13">
        <v>300</v>
      </c>
      <c r="G10" s="14">
        <v>6.1</v>
      </c>
      <c r="H10" s="15">
        <f>F10*G10</f>
        <v>1830</v>
      </c>
    </row>
    <row r="11" spans="1:8" ht="115.5" x14ac:dyDescent="0.25">
      <c r="A11" s="12">
        <v>2</v>
      </c>
      <c r="B11" s="16" t="s">
        <v>209</v>
      </c>
      <c r="C11" s="12" t="s">
        <v>210</v>
      </c>
      <c r="D11" s="16" t="s">
        <v>211</v>
      </c>
      <c r="E11" s="12" t="s">
        <v>212</v>
      </c>
      <c r="F11" s="17">
        <v>800</v>
      </c>
      <c r="G11" s="14">
        <v>20.2</v>
      </c>
      <c r="H11" s="15">
        <f t="shared" ref="H11:H74" si="0">F11*G11</f>
        <v>16160</v>
      </c>
    </row>
    <row r="12" spans="1:8" ht="45.6" customHeight="1" x14ac:dyDescent="0.25">
      <c r="A12" s="12">
        <v>3</v>
      </c>
      <c r="B12" s="16" t="s">
        <v>213</v>
      </c>
      <c r="C12" s="12" t="s">
        <v>210</v>
      </c>
      <c r="D12" s="16" t="s">
        <v>214</v>
      </c>
      <c r="E12" s="12" t="s">
        <v>215</v>
      </c>
      <c r="F12" s="17">
        <v>600</v>
      </c>
      <c r="G12" s="14">
        <v>14.6</v>
      </c>
      <c r="H12" s="15">
        <f t="shared" si="0"/>
        <v>8760</v>
      </c>
    </row>
    <row r="13" spans="1:8" ht="26.25" x14ac:dyDescent="0.25">
      <c r="A13" s="12">
        <v>4</v>
      </c>
      <c r="B13" s="16" t="s">
        <v>216</v>
      </c>
      <c r="C13" s="12" t="s">
        <v>206</v>
      </c>
      <c r="D13" s="16" t="s">
        <v>217</v>
      </c>
      <c r="E13" s="12" t="s">
        <v>215</v>
      </c>
      <c r="F13" s="17">
        <v>4500</v>
      </c>
      <c r="G13" s="14">
        <v>6.6</v>
      </c>
      <c r="H13" s="15">
        <f t="shared" si="0"/>
        <v>29700</v>
      </c>
    </row>
    <row r="14" spans="1:8" ht="65.45" customHeight="1" x14ac:dyDescent="0.25">
      <c r="A14" s="12">
        <v>5</v>
      </c>
      <c r="B14" s="16" t="s">
        <v>218</v>
      </c>
      <c r="C14" s="12" t="s">
        <v>206</v>
      </c>
      <c r="D14" s="16" t="s">
        <v>219</v>
      </c>
      <c r="E14" s="12" t="s">
        <v>215</v>
      </c>
      <c r="F14" s="17">
        <v>12500</v>
      </c>
      <c r="G14" s="14">
        <v>6.1</v>
      </c>
      <c r="H14" s="15">
        <f t="shared" si="0"/>
        <v>76250</v>
      </c>
    </row>
    <row r="15" spans="1:8" ht="39" x14ac:dyDescent="0.25">
      <c r="A15" s="12">
        <v>6</v>
      </c>
      <c r="B15" s="16" t="s">
        <v>220</v>
      </c>
      <c r="C15" s="12" t="s">
        <v>206</v>
      </c>
      <c r="D15" s="16" t="s">
        <v>221</v>
      </c>
      <c r="E15" s="12" t="s">
        <v>208</v>
      </c>
      <c r="F15" s="17">
        <v>1500</v>
      </c>
      <c r="G15" s="14">
        <v>5.2</v>
      </c>
      <c r="H15" s="15">
        <f t="shared" si="0"/>
        <v>7800</v>
      </c>
    </row>
    <row r="16" spans="1:8" ht="51.75" x14ac:dyDescent="0.25">
      <c r="A16" s="12">
        <v>7</v>
      </c>
      <c r="B16" s="16" t="s">
        <v>222</v>
      </c>
      <c r="C16" s="12" t="s">
        <v>206</v>
      </c>
      <c r="D16" s="16" t="s">
        <v>223</v>
      </c>
      <c r="E16" s="12" t="s">
        <v>215</v>
      </c>
      <c r="F16" s="17">
        <v>3600</v>
      </c>
      <c r="G16" s="14">
        <v>6.6</v>
      </c>
      <c r="H16" s="15">
        <f t="shared" si="0"/>
        <v>23760</v>
      </c>
    </row>
    <row r="17" spans="1:8" ht="26.25" x14ac:dyDescent="0.25">
      <c r="A17" s="12">
        <v>8</v>
      </c>
      <c r="B17" s="16" t="s">
        <v>224</v>
      </c>
      <c r="C17" s="12" t="s">
        <v>206</v>
      </c>
      <c r="D17" s="16" t="s">
        <v>225</v>
      </c>
      <c r="E17" s="12" t="s">
        <v>208</v>
      </c>
      <c r="F17" s="17">
        <v>2300</v>
      </c>
      <c r="G17" s="14">
        <v>5.2</v>
      </c>
      <c r="H17" s="15">
        <f t="shared" si="0"/>
        <v>11960</v>
      </c>
    </row>
    <row r="18" spans="1:8" ht="69" customHeight="1" x14ac:dyDescent="0.25">
      <c r="A18" s="12">
        <v>9</v>
      </c>
      <c r="B18" s="16" t="s">
        <v>226</v>
      </c>
      <c r="C18" s="12" t="s">
        <v>206</v>
      </c>
      <c r="D18" s="16" t="s">
        <v>227</v>
      </c>
      <c r="E18" s="12" t="s">
        <v>215</v>
      </c>
      <c r="F18" s="17">
        <v>6000</v>
      </c>
      <c r="G18" s="14">
        <v>6.1</v>
      </c>
      <c r="H18" s="15">
        <f t="shared" si="0"/>
        <v>36600</v>
      </c>
    </row>
    <row r="19" spans="1:8" ht="78.599999999999994" customHeight="1" x14ac:dyDescent="0.25">
      <c r="A19" s="12">
        <v>10</v>
      </c>
      <c r="B19" s="16" t="s">
        <v>228</v>
      </c>
      <c r="C19" s="12" t="s">
        <v>210</v>
      </c>
      <c r="D19" s="16" t="s">
        <v>229</v>
      </c>
      <c r="E19" s="12" t="s">
        <v>215</v>
      </c>
      <c r="F19" s="17">
        <v>1000</v>
      </c>
      <c r="G19" s="14">
        <v>14.6</v>
      </c>
      <c r="H19" s="15">
        <f t="shared" si="0"/>
        <v>14600</v>
      </c>
    </row>
    <row r="20" spans="1:8" ht="39" x14ac:dyDescent="0.25">
      <c r="A20" s="12">
        <v>11</v>
      </c>
      <c r="B20" s="16" t="s">
        <v>230</v>
      </c>
      <c r="C20" s="12" t="s">
        <v>206</v>
      </c>
      <c r="D20" s="16" t="s">
        <v>231</v>
      </c>
      <c r="E20" s="12" t="s">
        <v>215</v>
      </c>
      <c r="F20" s="17">
        <v>3000</v>
      </c>
      <c r="G20" s="14">
        <v>6.6</v>
      </c>
      <c r="H20" s="15">
        <f t="shared" si="0"/>
        <v>19800</v>
      </c>
    </row>
    <row r="21" spans="1:8" ht="26.25" x14ac:dyDescent="0.25">
      <c r="A21" s="12">
        <v>12</v>
      </c>
      <c r="B21" s="16" t="s">
        <v>232</v>
      </c>
      <c r="C21" s="12" t="s">
        <v>210</v>
      </c>
      <c r="D21" s="16" t="s">
        <v>233</v>
      </c>
      <c r="E21" s="12" t="s">
        <v>234</v>
      </c>
      <c r="F21" s="17">
        <v>3000</v>
      </c>
      <c r="G21" s="14">
        <v>13.3</v>
      </c>
      <c r="H21" s="15">
        <f t="shared" si="0"/>
        <v>39900</v>
      </c>
    </row>
    <row r="22" spans="1:8" ht="58.9" customHeight="1" x14ac:dyDescent="0.25">
      <c r="A22" s="12">
        <v>13</v>
      </c>
      <c r="B22" s="16" t="s">
        <v>235</v>
      </c>
      <c r="C22" s="12" t="s">
        <v>206</v>
      </c>
      <c r="D22" s="16" t="s">
        <v>236</v>
      </c>
      <c r="E22" s="12" t="s">
        <v>215</v>
      </c>
      <c r="F22" s="17">
        <v>6100</v>
      </c>
      <c r="G22" s="14">
        <v>6.6</v>
      </c>
      <c r="H22" s="15">
        <f t="shared" si="0"/>
        <v>40260</v>
      </c>
    </row>
    <row r="23" spans="1:8" ht="57.6" customHeight="1" x14ac:dyDescent="0.25">
      <c r="A23" s="12">
        <v>14</v>
      </c>
      <c r="B23" s="16" t="s">
        <v>237</v>
      </c>
      <c r="C23" s="12" t="s">
        <v>210</v>
      </c>
      <c r="D23" s="16" t="s">
        <v>238</v>
      </c>
      <c r="E23" s="12" t="s">
        <v>215</v>
      </c>
      <c r="F23" s="17">
        <v>12500</v>
      </c>
      <c r="G23" s="14">
        <v>12</v>
      </c>
      <c r="H23" s="15">
        <f t="shared" si="0"/>
        <v>150000</v>
      </c>
    </row>
    <row r="24" spans="1:8" ht="85.15" customHeight="1" x14ac:dyDescent="0.25">
      <c r="A24" s="12">
        <v>15</v>
      </c>
      <c r="B24" s="16" t="s">
        <v>239</v>
      </c>
      <c r="C24" s="12" t="s">
        <v>206</v>
      </c>
      <c r="D24" s="16" t="s">
        <v>240</v>
      </c>
      <c r="E24" s="12" t="s">
        <v>215</v>
      </c>
      <c r="F24" s="17">
        <v>200</v>
      </c>
      <c r="G24" s="14">
        <v>7.8</v>
      </c>
      <c r="H24" s="15">
        <f t="shared" si="0"/>
        <v>1560</v>
      </c>
    </row>
    <row r="25" spans="1:8" ht="76.150000000000006" customHeight="1" x14ac:dyDescent="0.25">
      <c r="A25" s="12">
        <v>16</v>
      </c>
      <c r="B25" s="16" t="s">
        <v>241</v>
      </c>
      <c r="C25" s="12" t="s">
        <v>210</v>
      </c>
      <c r="D25" s="16" t="s">
        <v>242</v>
      </c>
      <c r="E25" s="12" t="s">
        <v>212</v>
      </c>
      <c r="F25" s="17">
        <v>12500</v>
      </c>
      <c r="G25" s="14">
        <v>19</v>
      </c>
      <c r="H25" s="15">
        <f t="shared" si="0"/>
        <v>237500</v>
      </c>
    </row>
    <row r="26" spans="1:8" ht="26.25" x14ac:dyDescent="0.25">
      <c r="A26" s="12">
        <v>17</v>
      </c>
      <c r="B26" s="16" t="s">
        <v>241</v>
      </c>
      <c r="C26" s="12" t="s">
        <v>210</v>
      </c>
      <c r="D26" s="16" t="s">
        <v>243</v>
      </c>
      <c r="E26" s="12" t="s">
        <v>215</v>
      </c>
      <c r="F26" s="17">
        <v>12500</v>
      </c>
      <c r="G26" s="14">
        <v>9.5</v>
      </c>
      <c r="H26" s="15">
        <f t="shared" si="0"/>
        <v>118750</v>
      </c>
    </row>
    <row r="27" spans="1:8" ht="26.25" x14ac:dyDescent="0.25">
      <c r="A27" s="12">
        <v>18</v>
      </c>
      <c r="B27" s="16" t="s">
        <v>241</v>
      </c>
      <c r="C27" s="12" t="s">
        <v>206</v>
      </c>
      <c r="D27" s="16" t="s">
        <v>244</v>
      </c>
      <c r="E27" s="12" t="s">
        <v>208</v>
      </c>
      <c r="F27" s="17">
        <v>12500</v>
      </c>
      <c r="G27" s="14">
        <v>5</v>
      </c>
      <c r="H27" s="15">
        <f t="shared" si="0"/>
        <v>62500</v>
      </c>
    </row>
    <row r="28" spans="1:8" ht="26.25" x14ac:dyDescent="0.25">
      <c r="A28" s="12">
        <v>19</v>
      </c>
      <c r="B28" s="16" t="s">
        <v>245</v>
      </c>
      <c r="C28" s="12" t="s">
        <v>210</v>
      </c>
      <c r="D28" s="16" t="s">
        <v>246</v>
      </c>
      <c r="E28" s="12" t="s">
        <v>215</v>
      </c>
      <c r="F28" s="17">
        <v>8000</v>
      </c>
      <c r="G28" s="14">
        <v>12</v>
      </c>
      <c r="H28" s="15">
        <f t="shared" si="0"/>
        <v>96000</v>
      </c>
    </row>
    <row r="29" spans="1:8" ht="26.25" x14ac:dyDescent="0.25">
      <c r="A29" s="12">
        <v>20</v>
      </c>
      <c r="B29" s="16" t="s">
        <v>247</v>
      </c>
      <c r="C29" s="12" t="s">
        <v>210</v>
      </c>
      <c r="D29" s="16" t="s">
        <v>248</v>
      </c>
      <c r="E29" s="12" t="s">
        <v>215</v>
      </c>
      <c r="F29" s="17">
        <v>500</v>
      </c>
      <c r="G29" s="14">
        <v>15.9</v>
      </c>
      <c r="H29" s="15">
        <f t="shared" si="0"/>
        <v>7950</v>
      </c>
    </row>
    <row r="30" spans="1:8" ht="51.6" customHeight="1" x14ac:dyDescent="0.25">
      <c r="A30" s="12">
        <v>21</v>
      </c>
      <c r="B30" s="16" t="s">
        <v>247</v>
      </c>
      <c r="C30" s="12" t="s">
        <v>210</v>
      </c>
      <c r="D30" s="16" t="s">
        <v>249</v>
      </c>
      <c r="E30" s="12" t="s">
        <v>215</v>
      </c>
      <c r="F30" s="17">
        <v>500</v>
      </c>
      <c r="G30" s="14">
        <v>15.9</v>
      </c>
      <c r="H30" s="15">
        <f t="shared" si="0"/>
        <v>7950</v>
      </c>
    </row>
    <row r="31" spans="1:8" ht="52.9" customHeight="1" x14ac:dyDescent="0.25">
      <c r="A31" s="12">
        <v>22</v>
      </c>
      <c r="B31" s="16" t="s">
        <v>247</v>
      </c>
      <c r="C31" s="12" t="s">
        <v>210</v>
      </c>
      <c r="D31" s="16" t="s">
        <v>249</v>
      </c>
      <c r="E31" s="12" t="s">
        <v>215</v>
      </c>
      <c r="F31" s="17">
        <v>500</v>
      </c>
      <c r="G31" s="14">
        <v>15.9</v>
      </c>
      <c r="H31" s="15">
        <f t="shared" si="0"/>
        <v>7950</v>
      </c>
    </row>
    <row r="32" spans="1:8" ht="47.45" customHeight="1" x14ac:dyDescent="0.25">
      <c r="A32" s="12">
        <v>23</v>
      </c>
      <c r="B32" s="16" t="s">
        <v>247</v>
      </c>
      <c r="C32" s="12" t="s">
        <v>210</v>
      </c>
      <c r="D32" s="16" t="s">
        <v>249</v>
      </c>
      <c r="E32" s="12" t="s">
        <v>215</v>
      </c>
      <c r="F32" s="17">
        <v>500</v>
      </c>
      <c r="G32" s="14">
        <v>15.9</v>
      </c>
      <c r="H32" s="15">
        <f t="shared" si="0"/>
        <v>7950</v>
      </c>
    </row>
    <row r="33" spans="1:8" ht="54" customHeight="1" x14ac:dyDescent="0.25">
      <c r="A33" s="12">
        <v>24</v>
      </c>
      <c r="B33" s="16" t="s">
        <v>247</v>
      </c>
      <c r="C33" s="12" t="s">
        <v>210</v>
      </c>
      <c r="D33" s="16" t="s">
        <v>249</v>
      </c>
      <c r="E33" s="12" t="s">
        <v>215</v>
      </c>
      <c r="F33" s="17">
        <v>500</v>
      </c>
      <c r="G33" s="14">
        <v>15.9</v>
      </c>
      <c r="H33" s="15">
        <f t="shared" si="0"/>
        <v>7950</v>
      </c>
    </row>
    <row r="34" spans="1:8" ht="26.25" x14ac:dyDescent="0.25">
      <c r="A34" s="12">
        <v>25</v>
      </c>
      <c r="B34" s="16" t="s">
        <v>250</v>
      </c>
      <c r="C34" s="12" t="s">
        <v>206</v>
      </c>
      <c r="D34" s="16" t="s">
        <v>535</v>
      </c>
      <c r="E34" s="12" t="s">
        <v>215</v>
      </c>
      <c r="F34" s="17">
        <v>5000</v>
      </c>
      <c r="G34" s="14">
        <v>6.1</v>
      </c>
      <c r="H34" s="15">
        <f t="shared" si="0"/>
        <v>30500</v>
      </c>
    </row>
    <row r="35" spans="1:8" ht="58.15" customHeight="1" x14ac:dyDescent="0.25">
      <c r="A35" s="12">
        <v>26</v>
      </c>
      <c r="B35" s="16" t="s">
        <v>251</v>
      </c>
      <c r="C35" s="12" t="s">
        <v>206</v>
      </c>
      <c r="D35" s="16" t="s">
        <v>252</v>
      </c>
      <c r="E35" s="12" t="s">
        <v>208</v>
      </c>
      <c r="F35" s="17">
        <v>300</v>
      </c>
      <c r="G35" s="14">
        <v>6.1</v>
      </c>
      <c r="H35" s="15">
        <f t="shared" si="0"/>
        <v>1830</v>
      </c>
    </row>
    <row r="36" spans="1:8" ht="65.45" customHeight="1" x14ac:dyDescent="0.25">
      <c r="A36" s="12">
        <v>27</v>
      </c>
      <c r="B36" s="16" t="s">
        <v>253</v>
      </c>
      <c r="C36" s="12" t="s">
        <v>206</v>
      </c>
      <c r="D36" s="16" t="s">
        <v>254</v>
      </c>
      <c r="E36" s="12" t="s">
        <v>215</v>
      </c>
      <c r="F36" s="17">
        <v>23000</v>
      </c>
      <c r="G36" s="14">
        <v>6.1</v>
      </c>
      <c r="H36" s="15">
        <f t="shared" si="0"/>
        <v>140300</v>
      </c>
    </row>
    <row r="37" spans="1:8" ht="26.25" x14ac:dyDescent="0.25">
      <c r="A37" s="12">
        <v>28</v>
      </c>
      <c r="B37" s="16" t="s">
        <v>255</v>
      </c>
      <c r="C37" s="12" t="s">
        <v>256</v>
      </c>
      <c r="D37" s="16" t="s">
        <v>257</v>
      </c>
      <c r="E37" s="12" t="s">
        <v>208</v>
      </c>
      <c r="F37" s="17">
        <v>16000</v>
      </c>
      <c r="G37" s="14">
        <v>2.7</v>
      </c>
      <c r="H37" s="15">
        <f t="shared" si="0"/>
        <v>43200</v>
      </c>
    </row>
    <row r="38" spans="1:8" ht="26.25" x14ac:dyDescent="0.25">
      <c r="A38" s="12">
        <v>29</v>
      </c>
      <c r="B38" s="16" t="s">
        <v>258</v>
      </c>
      <c r="C38" s="12" t="s">
        <v>259</v>
      </c>
      <c r="D38" s="16" t="s">
        <v>260</v>
      </c>
      <c r="E38" s="12" t="s">
        <v>208</v>
      </c>
      <c r="F38" s="17">
        <v>5000</v>
      </c>
      <c r="G38" s="14">
        <v>1.4</v>
      </c>
      <c r="H38" s="15">
        <f t="shared" si="0"/>
        <v>7000</v>
      </c>
    </row>
    <row r="39" spans="1:8" ht="57" customHeight="1" x14ac:dyDescent="0.25">
      <c r="A39" s="12">
        <v>30</v>
      </c>
      <c r="B39" s="16" t="s">
        <v>261</v>
      </c>
      <c r="C39" s="12" t="s">
        <v>259</v>
      </c>
      <c r="D39" s="16" t="s">
        <v>262</v>
      </c>
      <c r="E39" s="12" t="s">
        <v>208</v>
      </c>
      <c r="F39" s="17">
        <v>5000</v>
      </c>
      <c r="G39" s="14">
        <v>1.4</v>
      </c>
      <c r="H39" s="15">
        <f t="shared" si="0"/>
        <v>7000</v>
      </c>
    </row>
    <row r="40" spans="1:8" ht="54" customHeight="1" x14ac:dyDescent="0.25">
      <c r="A40" s="12">
        <v>31</v>
      </c>
      <c r="B40" s="16" t="s">
        <v>263</v>
      </c>
      <c r="C40" s="12" t="s">
        <v>256</v>
      </c>
      <c r="D40" s="16" t="s">
        <v>264</v>
      </c>
      <c r="E40" s="12" t="s">
        <v>208</v>
      </c>
      <c r="F40" s="17">
        <v>13000</v>
      </c>
      <c r="G40" s="14">
        <v>2.7</v>
      </c>
      <c r="H40" s="15">
        <f t="shared" si="0"/>
        <v>35100</v>
      </c>
    </row>
    <row r="41" spans="1:8" ht="26.25" x14ac:dyDescent="0.25">
      <c r="A41" s="12">
        <v>32</v>
      </c>
      <c r="B41" s="16" t="s">
        <v>265</v>
      </c>
      <c r="C41" s="12" t="s">
        <v>256</v>
      </c>
      <c r="D41" s="16" t="s">
        <v>266</v>
      </c>
      <c r="E41" s="12" t="s">
        <v>215</v>
      </c>
      <c r="F41" s="17">
        <v>1000</v>
      </c>
      <c r="G41" s="14">
        <v>3.9</v>
      </c>
      <c r="H41" s="15">
        <f t="shared" si="0"/>
        <v>3900</v>
      </c>
    </row>
    <row r="42" spans="1:8" ht="54" customHeight="1" x14ac:dyDescent="0.25">
      <c r="A42" s="12">
        <v>33</v>
      </c>
      <c r="B42" s="16" t="s">
        <v>267</v>
      </c>
      <c r="C42" s="12" t="s">
        <v>256</v>
      </c>
      <c r="D42" s="16" t="s">
        <v>268</v>
      </c>
      <c r="E42" s="12" t="s">
        <v>215</v>
      </c>
      <c r="F42" s="17">
        <v>500</v>
      </c>
      <c r="G42" s="14">
        <v>4</v>
      </c>
      <c r="H42" s="15">
        <f t="shared" si="0"/>
        <v>2000</v>
      </c>
    </row>
    <row r="43" spans="1:8" ht="63" customHeight="1" x14ac:dyDescent="0.25">
      <c r="A43" s="12">
        <v>34</v>
      </c>
      <c r="B43" s="16" t="s">
        <v>269</v>
      </c>
      <c r="C43" s="12" t="s">
        <v>206</v>
      </c>
      <c r="D43" s="16" t="s">
        <v>270</v>
      </c>
      <c r="E43" s="12" t="s">
        <v>208</v>
      </c>
      <c r="F43" s="17">
        <v>4000</v>
      </c>
      <c r="G43" s="14">
        <v>5.2</v>
      </c>
      <c r="H43" s="15">
        <f t="shared" si="0"/>
        <v>20800</v>
      </c>
    </row>
    <row r="44" spans="1:8" ht="54.6" customHeight="1" x14ac:dyDescent="0.25">
      <c r="A44" s="12">
        <v>35</v>
      </c>
      <c r="B44" s="16" t="s">
        <v>271</v>
      </c>
      <c r="C44" s="12" t="s">
        <v>256</v>
      </c>
      <c r="D44" s="16" t="s">
        <v>270</v>
      </c>
      <c r="E44" s="12" t="s">
        <v>272</v>
      </c>
      <c r="F44" s="17">
        <v>4300</v>
      </c>
      <c r="G44" s="14">
        <v>3.3</v>
      </c>
      <c r="H44" s="15">
        <f t="shared" si="0"/>
        <v>14190</v>
      </c>
    </row>
    <row r="45" spans="1:8" ht="63" customHeight="1" x14ac:dyDescent="0.25">
      <c r="A45" s="12">
        <v>36</v>
      </c>
      <c r="B45" s="16" t="s">
        <v>273</v>
      </c>
      <c r="C45" s="12" t="s">
        <v>256</v>
      </c>
      <c r="D45" s="16" t="s">
        <v>274</v>
      </c>
      <c r="E45" s="12" t="s">
        <v>215</v>
      </c>
      <c r="F45" s="17">
        <v>300</v>
      </c>
      <c r="G45" s="14">
        <v>4</v>
      </c>
      <c r="H45" s="15">
        <f t="shared" si="0"/>
        <v>1200</v>
      </c>
    </row>
    <row r="46" spans="1:8" x14ac:dyDescent="0.25">
      <c r="A46" s="12">
        <v>37</v>
      </c>
      <c r="B46" s="16"/>
      <c r="C46" s="12" t="s">
        <v>259</v>
      </c>
      <c r="D46" s="16" t="s">
        <v>275</v>
      </c>
      <c r="E46" s="12" t="s">
        <v>208</v>
      </c>
      <c r="F46" s="17">
        <v>12800</v>
      </c>
      <c r="G46" s="14">
        <v>1.4</v>
      </c>
      <c r="H46" s="15">
        <f t="shared" si="0"/>
        <v>17920</v>
      </c>
    </row>
    <row r="47" spans="1:8" ht="66.599999999999994" customHeight="1" x14ac:dyDescent="0.25">
      <c r="A47" s="12">
        <v>38</v>
      </c>
      <c r="B47" s="16"/>
      <c r="C47" s="12" t="s">
        <v>206</v>
      </c>
      <c r="D47" s="16" t="s">
        <v>276</v>
      </c>
      <c r="E47" s="12" t="s">
        <v>215</v>
      </c>
      <c r="F47" s="17">
        <v>3000</v>
      </c>
      <c r="G47" s="14">
        <v>6.6</v>
      </c>
      <c r="H47" s="15">
        <f t="shared" si="0"/>
        <v>19800</v>
      </c>
    </row>
    <row r="48" spans="1:8" x14ac:dyDescent="0.25">
      <c r="A48" s="12">
        <v>39</v>
      </c>
      <c r="B48" s="16"/>
      <c r="C48" s="12" t="s">
        <v>206</v>
      </c>
      <c r="D48" s="16" t="s">
        <v>277</v>
      </c>
      <c r="E48" s="12" t="s">
        <v>208</v>
      </c>
      <c r="F48" s="17">
        <v>3000</v>
      </c>
      <c r="G48" s="14">
        <v>5.2</v>
      </c>
      <c r="H48" s="15">
        <f t="shared" si="0"/>
        <v>15600</v>
      </c>
    </row>
    <row r="49" spans="1:8" ht="26.25" x14ac:dyDescent="0.25">
      <c r="A49" s="12">
        <v>40</v>
      </c>
      <c r="B49" s="16"/>
      <c r="C49" s="12" t="s">
        <v>206</v>
      </c>
      <c r="D49" s="16" t="s">
        <v>278</v>
      </c>
      <c r="E49" s="12" t="s">
        <v>208</v>
      </c>
      <c r="F49" s="17">
        <v>3000</v>
      </c>
      <c r="G49" s="14">
        <v>5.2</v>
      </c>
      <c r="H49" s="15">
        <f t="shared" si="0"/>
        <v>15600</v>
      </c>
    </row>
    <row r="50" spans="1:8" ht="141" customHeight="1" x14ac:dyDescent="0.25">
      <c r="A50" s="12">
        <v>41</v>
      </c>
      <c r="B50" s="16"/>
      <c r="C50" s="12" t="s">
        <v>206</v>
      </c>
      <c r="D50" s="16" t="s">
        <v>279</v>
      </c>
      <c r="E50" s="12" t="s">
        <v>208</v>
      </c>
      <c r="F50" s="17">
        <v>6500</v>
      </c>
      <c r="G50" s="14">
        <v>5</v>
      </c>
      <c r="H50" s="15">
        <f t="shared" si="0"/>
        <v>32500</v>
      </c>
    </row>
    <row r="51" spans="1:8" ht="66.599999999999994" customHeight="1" x14ac:dyDescent="0.25">
      <c r="A51" s="12">
        <v>42</v>
      </c>
      <c r="B51" s="16"/>
      <c r="C51" s="12" t="s">
        <v>256</v>
      </c>
      <c r="D51" s="16" t="s">
        <v>280</v>
      </c>
      <c r="E51" s="12" t="s">
        <v>208</v>
      </c>
      <c r="F51" s="17">
        <v>6000</v>
      </c>
      <c r="G51" s="14">
        <v>2.7</v>
      </c>
      <c r="H51" s="15">
        <f t="shared" si="0"/>
        <v>16200.000000000002</v>
      </c>
    </row>
    <row r="52" spans="1:8" ht="87" customHeight="1" x14ac:dyDescent="0.25">
      <c r="A52" s="12">
        <v>43</v>
      </c>
      <c r="B52" s="16"/>
      <c r="C52" s="12" t="s">
        <v>206</v>
      </c>
      <c r="D52" s="16" t="s">
        <v>281</v>
      </c>
      <c r="E52" s="12" t="s">
        <v>208</v>
      </c>
      <c r="F52" s="17">
        <v>1500</v>
      </c>
      <c r="G52" s="14">
        <v>5.2</v>
      </c>
      <c r="H52" s="15">
        <f t="shared" si="0"/>
        <v>7800</v>
      </c>
    </row>
    <row r="53" spans="1:8" ht="95.45" customHeight="1" x14ac:dyDescent="0.25">
      <c r="A53" s="12">
        <v>44</v>
      </c>
      <c r="B53" s="16"/>
      <c r="C53" s="12" t="s">
        <v>206</v>
      </c>
      <c r="D53" s="16" t="s">
        <v>282</v>
      </c>
      <c r="E53" s="12" t="s">
        <v>215</v>
      </c>
      <c r="F53" s="17">
        <v>13000</v>
      </c>
      <c r="G53" s="14">
        <v>6.1</v>
      </c>
      <c r="H53" s="15">
        <f t="shared" si="0"/>
        <v>79300</v>
      </c>
    </row>
    <row r="54" spans="1:8" ht="59.45" customHeight="1" x14ac:dyDescent="0.25">
      <c r="A54" s="12">
        <v>45</v>
      </c>
      <c r="B54" s="16"/>
      <c r="C54" s="12" t="s">
        <v>206</v>
      </c>
      <c r="D54" s="16" t="s">
        <v>283</v>
      </c>
      <c r="E54" s="12" t="s">
        <v>208</v>
      </c>
      <c r="F54" s="17">
        <v>2600</v>
      </c>
      <c r="G54" s="14">
        <v>5.2</v>
      </c>
      <c r="H54" s="15">
        <f t="shared" si="0"/>
        <v>13520</v>
      </c>
    </row>
    <row r="55" spans="1:8" ht="94.15" customHeight="1" x14ac:dyDescent="0.25">
      <c r="A55" s="12">
        <v>46</v>
      </c>
      <c r="B55" s="16"/>
      <c r="C55" s="12" t="s">
        <v>206</v>
      </c>
      <c r="D55" s="16" t="s">
        <v>284</v>
      </c>
      <c r="E55" s="12" t="s">
        <v>208</v>
      </c>
      <c r="F55" s="17">
        <v>8000</v>
      </c>
      <c r="G55" s="14">
        <v>5</v>
      </c>
      <c r="H55" s="15">
        <f t="shared" si="0"/>
        <v>40000</v>
      </c>
    </row>
    <row r="56" spans="1:8" ht="114" customHeight="1" x14ac:dyDescent="0.25">
      <c r="A56" s="12">
        <v>47</v>
      </c>
      <c r="B56" s="16"/>
      <c r="C56" s="12" t="s">
        <v>206</v>
      </c>
      <c r="D56" s="16" t="s">
        <v>285</v>
      </c>
      <c r="E56" s="12" t="s">
        <v>215</v>
      </c>
      <c r="F56" s="17">
        <v>13300</v>
      </c>
      <c r="G56" s="14">
        <v>6.1</v>
      </c>
      <c r="H56" s="15">
        <f t="shared" si="0"/>
        <v>81130</v>
      </c>
    </row>
    <row r="57" spans="1:8" ht="60.6" customHeight="1" x14ac:dyDescent="0.25">
      <c r="A57" s="12">
        <v>48</v>
      </c>
      <c r="B57" s="16"/>
      <c r="C57" s="12" t="s">
        <v>206</v>
      </c>
      <c r="D57" s="16" t="s">
        <v>286</v>
      </c>
      <c r="E57" s="12" t="s">
        <v>215</v>
      </c>
      <c r="F57" s="17">
        <v>600</v>
      </c>
      <c r="G57" s="14">
        <v>7.4</v>
      </c>
      <c r="H57" s="15">
        <f t="shared" si="0"/>
        <v>4440</v>
      </c>
    </row>
    <row r="58" spans="1:8" ht="94.15" customHeight="1" x14ac:dyDescent="0.25">
      <c r="A58" s="12">
        <v>49</v>
      </c>
      <c r="B58" s="16"/>
      <c r="C58" s="12" t="s">
        <v>206</v>
      </c>
      <c r="D58" s="16" t="s">
        <v>287</v>
      </c>
      <c r="E58" s="12" t="s">
        <v>208</v>
      </c>
      <c r="F58" s="17">
        <v>500</v>
      </c>
      <c r="G58" s="14">
        <v>6.1</v>
      </c>
      <c r="H58" s="15">
        <f t="shared" si="0"/>
        <v>3050</v>
      </c>
    </row>
    <row r="59" spans="1:8" ht="61.9" customHeight="1" x14ac:dyDescent="0.25">
      <c r="A59" s="12">
        <v>50</v>
      </c>
      <c r="B59" s="16"/>
      <c r="C59" s="12" t="s">
        <v>206</v>
      </c>
      <c r="D59" s="16" t="s">
        <v>288</v>
      </c>
      <c r="E59" s="12" t="s">
        <v>208</v>
      </c>
      <c r="F59" s="17">
        <v>1050</v>
      </c>
      <c r="G59" s="14">
        <v>5.2</v>
      </c>
      <c r="H59" s="15">
        <f t="shared" si="0"/>
        <v>5460</v>
      </c>
    </row>
    <row r="60" spans="1:8" ht="77.45" customHeight="1" x14ac:dyDescent="0.25">
      <c r="A60" s="12">
        <v>51</v>
      </c>
      <c r="B60" s="16"/>
      <c r="C60" s="12" t="s">
        <v>206</v>
      </c>
      <c r="D60" s="16" t="s">
        <v>289</v>
      </c>
      <c r="E60" s="12" t="s">
        <v>208</v>
      </c>
      <c r="F60" s="17">
        <v>1450</v>
      </c>
      <c r="G60" s="14">
        <v>5.2</v>
      </c>
      <c r="H60" s="15">
        <f t="shared" si="0"/>
        <v>7540</v>
      </c>
    </row>
    <row r="61" spans="1:8" ht="77.25" x14ac:dyDescent="0.25">
      <c r="A61" s="12">
        <v>52</v>
      </c>
      <c r="B61" s="16"/>
      <c r="C61" s="12" t="s">
        <v>210</v>
      </c>
      <c r="D61" s="16" t="s">
        <v>290</v>
      </c>
      <c r="E61" s="12" t="s">
        <v>215</v>
      </c>
      <c r="F61" s="17">
        <v>300</v>
      </c>
      <c r="G61" s="14">
        <v>15.9</v>
      </c>
      <c r="H61" s="15">
        <f t="shared" si="0"/>
        <v>4770</v>
      </c>
    </row>
    <row r="62" spans="1:8" x14ac:dyDescent="0.25">
      <c r="A62" s="12">
        <v>53</v>
      </c>
      <c r="B62" s="16"/>
      <c r="C62" s="12" t="s">
        <v>206</v>
      </c>
      <c r="D62" s="16" t="s">
        <v>291</v>
      </c>
      <c r="E62" s="12" t="s">
        <v>208</v>
      </c>
      <c r="F62" s="17">
        <v>12500</v>
      </c>
      <c r="G62" s="14">
        <v>5</v>
      </c>
      <c r="H62" s="15">
        <f t="shared" si="0"/>
        <v>62500</v>
      </c>
    </row>
    <row r="63" spans="1:8" x14ac:dyDescent="0.25">
      <c r="A63" s="12">
        <v>54</v>
      </c>
      <c r="B63" s="16"/>
      <c r="C63" s="12" t="s">
        <v>206</v>
      </c>
      <c r="D63" s="16" t="s">
        <v>292</v>
      </c>
      <c r="E63" s="12" t="s">
        <v>208</v>
      </c>
      <c r="F63" s="17">
        <v>12000</v>
      </c>
      <c r="G63" s="14">
        <v>5</v>
      </c>
      <c r="H63" s="15">
        <f t="shared" si="0"/>
        <v>60000</v>
      </c>
    </row>
    <row r="64" spans="1:8" ht="26.25" x14ac:dyDescent="0.25">
      <c r="A64" s="12">
        <v>55</v>
      </c>
      <c r="B64" s="16"/>
      <c r="C64" s="12" t="s">
        <v>206</v>
      </c>
      <c r="D64" s="16" t="s">
        <v>293</v>
      </c>
      <c r="E64" s="12" t="s">
        <v>208</v>
      </c>
      <c r="F64" s="17">
        <v>12000</v>
      </c>
      <c r="G64" s="14">
        <v>5</v>
      </c>
      <c r="H64" s="15">
        <f t="shared" si="0"/>
        <v>60000</v>
      </c>
    </row>
    <row r="65" spans="1:8" ht="94.15" customHeight="1" x14ac:dyDescent="0.25">
      <c r="A65" s="12">
        <v>56</v>
      </c>
      <c r="B65" s="16"/>
      <c r="C65" s="12" t="s">
        <v>206</v>
      </c>
      <c r="D65" s="16" t="s">
        <v>294</v>
      </c>
      <c r="E65" s="12" t="s">
        <v>215</v>
      </c>
      <c r="F65" s="17">
        <v>10500</v>
      </c>
      <c r="G65" s="14">
        <v>6.1</v>
      </c>
      <c r="H65" s="15">
        <f t="shared" si="0"/>
        <v>64049.999999999993</v>
      </c>
    </row>
    <row r="66" spans="1:8" x14ac:dyDescent="0.25">
      <c r="A66" s="12">
        <v>57</v>
      </c>
      <c r="B66" s="16"/>
      <c r="C66" s="12" t="s">
        <v>206</v>
      </c>
      <c r="D66" s="16" t="s">
        <v>295</v>
      </c>
      <c r="E66" s="12" t="s">
        <v>215</v>
      </c>
      <c r="F66" s="17">
        <v>8000</v>
      </c>
      <c r="G66" s="14">
        <v>6.1</v>
      </c>
      <c r="H66" s="15">
        <f t="shared" si="0"/>
        <v>48800</v>
      </c>
    </row>
    <row r="67" spans="1:8" ht="35.450000000000003" customHeight="1" x14ac:dyDescent="0.25">
      <c r="A67" s="12">
        <v>58</v>
      </c>
      <c r="B67" s="16"/>
      <c r="C67" s="12" t="s">
        <v>206</v>
      </c>
      <c r="D67" s="16" t="s">
        <v>296</v>
      </c>
      <c r="E67" s="12" t="s">
        <v>215</v>
      </c>
      <c r="F67" s="17">
        <v>7500</v>
      </c>
      <c r="G67" s="14">
        <v>6.1</v>
      </c>
      <c r="H67" s="15">
        <f t="shared" si="0"/>
        <v>45750</v>
      </c>
    </row>
    <row r="68" spans="1:8" ht="70.900000000000006" customHeight="1" x14ac:dyDescent="0.25">
      <c r="A68" s="12">
        <v>59</v>
      </c>
      <c r="B68" s="16"/>
      <c r="C68" s="12" t="s">
        <v>206</v>
      </c>
      <c r="D68" s="16" t="s">
        <v>297</v>
      </c>
      <c r="E68" s="12" t="s">
        <v>208</v>
      </c>
      <c r="F68" s="17">
        <v>1800</v>
      </c>
      <c r="G68" s="14">
        <v>5.2</v>
      </c>
      <c r="H68" s="15">
        <f t="shared" si="0"/>
        <v>9360</v>
      </c>
    </row>
    <row r="69" spans="1:8" x14ac:dyDescent="0.25">
      <c r="A69" s="12">
        <v>60</v>
      </c>
      <c r="B69" s="16" t="s">
        <v>298</v>
      </c>
      <c r="C69" s="12" t="s">
        <v>256</v>
      </c>
      <c r="D69" s="16" t="s">
        <v>299</v>
      </c>
      <c r="E69" s="12" t="s">
        <v>208</v>
      </c>
      <c r="F69" s="17">
        <v>150</v>
      </c>
      <c r="G69" s="14">
        <v>3.7</v>
      </c>
      <c r="H69" s="15">
        <f t="shared" si="0"/>
        <v>555</v>
      </c>
    </row>
    <row r="70" spans="1:8" ht="37.15" customHeight="1" x14ac:dyDescent="0.25">
      <c r="A70" s="12">
        <v>61</v>
      </c>
      <c r="B70" s="16" t="s">
        <v>298</v>
      </c>
      <c r="C70" s="12" t="s">
        <v>206</v>
      </c>
      <c r="D70" s="16" t="s">
        <v>300</v>
      </c>
      <c r="E70" s="12" t="s">
        <v>208</v>
      </c>
      <c r="F70" s="17">
        <v>4350</v>
      </c>
      <c r="G70" s="14">
        <v>5.2</v>
      </c>
      <c r="H70" s="15">
        <f t="shared" si="0"/>
        <v>22620</v>
      </c>
    </row>
    <row r="71" spans="1:8" ht="53.45" customHeight="1" x14ac:dyDescent="0.25">
      <c r="A71" s="12">
        <v>62</v>
      </c>
      <c r="B71" s="16" t="s">
        <v>298</v>
      </c>
      <c r="C71" s="12" t="s">
        <v>256</v>
      </c>
      <c r="D71" s="16" t="s">
        <v>301</v>
      </c>
      <c r="E71" s="12" t="s">
        <v>215</v>
      </c>
      <c r="F71" s="17">
        <v>200</v>
      </c>
      <c r="G71" s="14">
        <v>4</v>
      </c>
      <c r="H71" s="15">
        <f t="shared" si="0"/>
        <v>800</v>
      </c>
    </row>
    <row r="72" spans="1:8" ht="39" x14ac:dyDescent="0.25">
      <c r="A72" s="12">
        <v>63</v>
      </c>
      <c r="B72" s="16"/>
      <c r="C72" s="12" t="s">
        <v>206</v>
      </c>
      <c r="D72" s="16" t="s">
        <v>302</v>
      </c>
      <c r="E72" s="12" t="s">
        <v>208</v>
      </c>
      <c r="F72" s="17">
        <v>250</v>
      </c>
      <c r="G72" s="14">
        <v>6.1</v>
      </c>
      <c r="H72" s="15">
        <f t="shared" si="0"/>
        <v>1525</v>
      </c>
    </row>
    <row r="73" spans="1:8" ht="26.25" x14ac:dyDescent="0.25">
      <c r="A73" s="12">
        <v>64</v>
      </c>
      <c r="B73" s="16" t="s">
        <v>298</v>
      </c>
      <c r="C73" s="12" t="s">
        <v>256</v>
      </c>
      <c r="D73" s="16" t="s">
        <v>303</v>
      </c>
      <c r="E73" s="12" t="s">
        <v>208</v>
      </c>
      <c r="F73" s="17">
        <v>500</v>
      </c>
      <c r="G73" s="14">
        <v>3.7</v>
      </c>
      <c r="H73" s="15">
        <f t="shared" si="0"/>
        <v>1850</v>
      </c>
    </row>
    <row r="74" spans="1:8" x14ac:dyDescent="0.25">
      <c r="A74" s="12">
        <v>65</v>
      </c>
      <c r="B74" s="16" t="s">
        <v>298</v>
      </c>
      <c r="C74" s="18" t="s">
        <v>206</v>
      </c>
      <c r="D74" s="16" t="s">
        <v>304</v>
      </c>
      <c r="E74" s="12" t="s">
        <v>208</v>
      </c>
      <c r="F74" s="17">
        <v>1500</v>
      </c>
      <c r="G74" s="14">
        <v>5.2</v>
      </c>
      <c r="H74" s="15">
        <f t="shared" si="0"/>
        <v>7800</v>
      </c>
    </row>
    <row r="75" spans="1:8" x14ac:dyDescent="0.25">
      <c r="A75" s="12">
        <v>66</v>
      </c>
      <c r="B75" s="16" t="s">
        <v>298</v>
      </c>
      <c r="C75" s="12" t="s">
        <v>210</v>
      </c>
      <c r="D75" s="16" t="s">
        <v>305</v>
      </c>
      <c r="E75" s="12" t="s">
        <v>215</v>
      </c>
      <c r="F75" s="17">
        <v>1500</v>
      </c>
      <c r="G75" s="14">
        <v>13.3</v>
      </c>
      <c r="H75" s="15">
        <f t="shared" ref="H75:H127" si="1">F75*G75</f>
        <v>19950</v>
      </c>
    </row>
    <row r="76" spans="1:8" ht="26.25" x14ac:dyDescent="0.25">
      <c r="A76" s="12">
        <v>67</v>
      </c>
      <c r="B76" s="16" t="s">
        <v>298</v>
      </c>
      <c r="C76" s="12" t="s">
        <v>210</v>
      </c>
      <c r="D76" s="16" t="s">
        <v>306</v>
      </c>
      <c r="E76" s="12" t="s">
        <v>208</v>
      </c>
      <c r="F76" s="17">
        <v>750</v>
      </c>
      <c r="G76" s="14">
        <v>10.4</v>
      </c>
      <c r="H76" s="15">
        <f t="shared" si="1"/>
        <v>7800</v>
      </c>
    </row>
    <row r="77" spans="1:8" ht="89.45" customHeight="1" x14ac:dyDescent="0.25">
      <c r="A77" s="12">
        <v>68</v>
      </c>
      <c r="B77" s="16" t="s">
        <v>298</v>
      </c>
      <c r="C77" s="12" t="s">
        <v>206</v>
      </c>
      <c r="D77" s="16" t="s">
        <v>307</v>
      </c>
      <c r="E77" s="12" t="s">
        <v>208</v>
      </c>
      <c r="F77" s="17">
        <v>2050</v>
      </c>
      <c r="G77" s="14">
        <v>5.2</v>
      </c>
      <c r="H77" s="15">
        <f t="shared" si="1"/>
        <v>10660</v>
      </c>
    </row>
    <row r="78" spans="1:8" ht="79.150000000000006" customHeight="1" x14ac:dyDescent="0.25">
      <c r="A78" s="12">
        <v>69</v>
      </c>
      <c r="B78" s="16"/>
      <c r="C78" s="12" t="s">
        <v>206</v>
      </c>
      <c r="D78" s="16" t="s">
        <v>308</v>
      </c>
      <c r="E78" s="12" t="s">
        <v>215</v>
      </c>
      <c r="F78" s="17">
        <v>700</v>
      </c>
      <c r="G78" s="14">
        <v>7.4</v>
      </c>
      <c r="H78" s="15">
        <f t="shared" si="1"/>
        <v>5180</v>
      </c>
    </row>
    <row r="79" spans="1:8" ht="105" customHeight="1" x14ac:dyDescent="0.25">
      <c r="A79" s="12">
        <v>70</v>
      </c>
      <c r="B79" s="16"/>
      <c r="C79" s="12" t="s">
        <v>206</v>
      </c>
      <c r="D79" s="16" t="s">
        <v>309</v>
      </c>
      <c r="E79" s="12" t="s">
        <v>215</v>
      </c>
      <c r="F79" s="17">
        <v>400</v>
      </c>
      <c r="G79" s="14">
        <v>7.8</v>
      </c>
      <c r="H79" s="15">
        <f t="shared" si="1"/>
        <v>3120</v>
      </c>
    </row>
    <row r="80" spans="1:8" x14ac:dyDescent="0.25">
      <c r="A80" s="12">
        <v>71</v>
      </c>
      <c r="B80" s="16" t="s">
        <v>298</v>
      </c>
      <c r="C80" s="12" t="s">
        <v>256</v>
      </c>
      <c r="D80" s="16" t="s">
        <v>310</v>
      </c>
      <c r="E80" s="12" t="s">
        <v>208</v>
      </c>
      <c r="F80" s="17">
        <v>12500</v>
      </c>
      <c r="G80" s="14">
        <v>2.7</v>
      </c>
      <c r="H80" s="15">
        <f t="shared" si="1"/>
        <v>33750</v>
      </c>
    </row>
    <row r="81" spans="1:8" x14ac:dyDescent="0.25">
      <c r="A81" s="12">
        <v>72</v>
      </c>
      <c r="B81" s="16" t="s">
        <v>298</v>
      </c>
      <c r="C81" s="12" t="s">
        <v>256</v>
      </c>
      <c r="D81" s="16" t="s">
        <v>311</v>
      </c>
      <c r="E81" s="12" t="s">
        <v>208</v>
      </c>
      <c r="F81" s="17">
        <v>2000</v>
      </c>
      <c r="G81" s="14">
        <v>3.3</v>
      </c>
      <c r="H81" s="15">
        <f t="shared" si="1"/>
        <v>6600</v>
      </c>
    </row>
    <row r="82" spans="1:8" ht="46.15" customHeight="1" x14ac:dyDescent="0.25">
      <c r="A82" s="12">
        <v>73</v>
      </c>
      <c r="B82" s="16" t="s">
        <v>298</v>
      </c>
      <c r="C82" s="12" t="s">
        <v>206</v>
      </c>
      <c r="D82" s="16" t="s">
        <v>312</v>
      </c>
      <c r="E82" s="12" t="s">
        <v>208</v>
      </c>
      <c r="F82" s="17">
        <v>100</v>
      </c>
      <c r="G82" s="14">
        <v>3.7</v>
      </c>
      <c r="H82" s="15">
        <f t="shared" si="1"/>
        <v>370</v>
      </c>
    </row>
    <row r="83" spans="1:8" ht="83.45" customHeight="1" x14ac:dyDescent="0.25">
      <c r="A83" s="12">
        <v>74</v>
      </c>
      <c r="B83" s="16"/>
      <c r="C83" s="12" t="s">
        <v>206</v>
      </c>
      <c r="D83" s="16" t="s">
        <v>313</v>
      </c>
      <c r="E83" s="12" t="s">
        <v>215</v>
      </c>
      <c r="F83" s="17">
        <v>8000</v>
      </c>
      <c r="G83" s="14">
        <v>6.1</v>
      </c>
      <c r="H83" s="15">
        <f t="shared" si="1"/>
        <v>48800</v>
      </c>
    </row>
    <row r="84" spans="1:8" ht="78.599999999999994" customHeight="1" x14ac:dyDescent="0.25">
      <c r="A84" s="12">
        <v>75</v>
      </c>
      <c r="B84" s="16"/>
      <c r="C84" s="12" t="s">
        <v>210</v>
      </c>
      <c r="D84" s="16" t="s">
        <v>314</v>
      </c>
      <c r="E84" s="12" t="s">
        <v>215</v>
      </c>
      <c r="F84" s="17">
        <v>3000</v>
      </c>
      <c r="G84" s="14">
        <v>13.3</v>
      </c>
      <c r="H84" s="15">
        <f t="shared" si="1"/>
        <v>39900</v>
      </c>
    </row>
    <row r="85" spans="1:8" ht="57" customHeight="1" x14ac:dyDescent="0.25">
      <c r="A85" s="12">
        <v>76</v>
      </c>
      <c r="B85" s="16"/>
      <c r="C85" s="12" t="s">
        <v>206</v>
      </c>
      <c r="D85" s="16" t="s">
        <v>315</v>
      </c>
      <c r="E85" s="12" t="s">
        <v>215</v>
      </c>
      <c r="F85" s="17">
        <v>8000</v>
      </c>
      <c r="G85" s="14">
        <v>6.1</v>
      </c>
      <c r="H85" s="15">
        <f t="shared" si="1"/>
        <v>48800</v>
      </c>
    </row>
    <row r="86" spans="1:8" ht="52.9" customHeight="1" x14ac:dyDescent="0.25">
      <c r="A86" s="12">
        <v>77</v>
      </c>
      <c r="B86" s="16"/>
      <c r="C86" s="12" t="s">
        <v>206</v>
      </c>
      <c r="D86" s="16" t="s">
        <v>316</v>
      </c>
      <c r="E86" s="12" t="s">
        <v>215</v>
      </c>
      <c r="F86" s="17">
        <v>4000</v>
      </c>
      <c r="G86" s="14">
        <v>6.6</v>
      </c>
      <c r="H86" s="15">
        <f t="shared" si="1"/>
        <v>26400</v>
      </c>
    </row>
    <row r="87" spans="1:8" ht="85.15" customHeight="1" x14ac:dyDescent="0.25">
      <c r="A87" s="12">
        <v>78</v>
      </c>
      <c r="B87" s="16"/>
      <c r="C87" s="12" t="s">
        <v>206</v>
      </c>
      <c r="D87" s="16" t="s">
        <v>317</v>
      </c>
      <c r="E87" s="12" t="s">
        <v>208</v>
      </c>
      <c r="F87" s="17">
        <v>700</v>
      </c>
      <c r="G87" s="14">
        <v>5.6</v>
      </c>
      <c r="H87" s="15">
        <f t="shared" si="1"/>
        <v>3919.9999999999995</v>
      </c>
    </row>
    <row r="88" spans="1:8" ht="31.9" customHeight="1" x14ac:dyDescent="0.25">
      <c r="A88" s="12">
        <v>79</v>
      </c>
      <c r="B88" s="19"/>
      <c r="C88" s="12" t="s">
        <v>206</v>
      </c>
      <c r="D88" s="16" t="s">
        <v>318</v>
      </c>
      <c r="E88" s="12" t="s">
        <v>208</v>
      </c>
      <c r="F88" s="17">
        <v>100</v>
      </c>
      <c r="G88" s="14">
        <v>6.1</v>
      </c>
      <c r="H88" s="15">
        <f t="shared" si="1"/>
        <v>610</v>
      </c>
    </row>
    <row r="89" spans="1:8" ht="63" customHeight="1" x14ac:dyDescent="0.25">
      <c r="A89" s="12">
        <v>80</v>
      </c>
      <c r="B89" s="20"/>
      <c r="C89" s="12" t="s">
        <v>206</v>
      </c>
      <c r="D89" s="16" t="s">
        <v>319</v>
      </c>
      <c r="E89" s="12" t="s">
        <v>208</v>
      </c>
      <c r="F89" s="17">
        <v>200</v>
      </c>
      <c r="G89" s="14">
        <v>6.1</v>
      </c>
      <c r="H89" s="15">
        <f t="shared" si="1"/>
        <v>1220</v>
      </c>
    </row>
    <row r="90" spans="1:8" ht="57.6" customHeight="1" x14ac:dyDescent="0.25">
      <c r="A90" s="12">
        <v>81</v>
      </c>
      <c r="B90" s="16"/>
      <c r="C90" s="12" t="s">
        <v>206</v>
      </c>
      <c r="D90" s="16" t="s">
        <v>320</v>
      </c>
      <c r="E90" s="12" t="s">
        <v>215</v>
      </c>
      <c r="F90" s="17">
        <v>8000</v>
      </c>
      <c r="G90" s="14">
        <v>6.1</v>
      </c>
      <c r="H90" s="15">
        <f t="shared" si="1"/>
        <v>48800</v>
      </c>
    </row>
    <row r="91" spans="1:8" ht="76.150000000000006" customHeight="1" x14ac:dyDescent="0.25">
      <c r="A91" s="12">
        <v>82</v>
      </c>
      <c r="B91" s="16" t="s">
        <v>298</v>
      </c>
      <c r="C91" s="12" t="s">
        <v>206</v>
      </c>
      <c r="D91" s="16" t="s">
        <v>321</v>
      </c>
      <c r="E91" s="12" t="s">
        <v>208</v>
      </c>
      <c r="F91" s="17">
        <v>200</v>
      </c>
      <c r="G91" s="14">
        <v>6.1</v>
      </c>
      <c r="H91" s="15">
        <f t="shared" si="1"/>
        <v>1220</v>
      </c>
    </row>
    <row r="92" spans="1:8" x14ac:dyDescent="0.25">
      <c r="A92" s="12">
        <v>83</v>
      </c>
      <c r="B92" s="16"/>
      <c r="C92" s="12" t="s">
        <v>206</v>
      </c>
      <c r="D92" s="16" t="s">
        <v>322</v>
      </c>
      <c r="E92" s="12" t="s">
        <v>208</v>
      </c>
      <c r="F92" s="17">
        <v>5000</v>
      </c>
      <c r="G92" s="14">
        <v>5.2</v>
      </c>
      <c r="H92" s="15">
        <f t="shared" si="1"/>
        <v>26000</v>
      </c>
    </row>
    <row r="93" spans="1:8" ht="26.25" x14ac:dyDescent="0.25">
      <c r="A93" s="12">
        <v>84</v>
      </c>
      <c r="B93" s="21"/>
      <c r="C93" s="12" t="s">
        <v>259</v>
      </c>
      <c r="D93" s="16" t="s">
        <v>323</v>
      </c>
      <c r="E93" s="12" t="s">
        <v>208</v>
      </c>
      <c r="F93" s="17">
        <v>2000</v>
      </c>
      <c r="G93" s="14">
        <v>1.7</v>
      </c>
      <c r="H93" s="15">
        <f t="shared" si="1"/>
        <v>3400</v>
      </c>
    </row>
    <row r="94" spans="1:8" ht="39" x14ac:dyDescent="0.25">
      <c r="A94" s="12">
        <v>85</v>
      </c>
      <c r="B94" s="21"/>
      <c r="C94" s="12" t="s">
        <v>256</v>
      </c>
      <c r="D94" s="16" t="s">
        <v>324</v>
      </c>
      <c r="E94" s="12" t="s">
        <v>208</v>
      </c>
      <c r="F94" s="17">
        <v>500</v>
      </c>
      <c r="G94" s="14">
        <v>3.7</v>
      </c>
      <c r="H94" s="15">
        <f t="shared" si="1"/>
        <v>1850</v>
      </c>
    </row>
    <row r="95" spans="1:8" ht="113.45" customHeight="1" x14ac:dyDescent="0.25">
      <c r="A95" s="12">
        <v>86</v>
      </c>
      <c r="B95" s="21"/>
      <c r="C95" s="12" t="s">
        <v>206</v>
      </c>
      <c r="D95" s="16" t="s">
        <v>325</v>
      </c>
      <c r="E95" s="12" t="s">
        <v>208</v>
      </c>
      <c r="F95" s="17">
        <v>1500</v>
      </c>
      <c r="G95" s="14">
        <v>5.2</v>
      </c>
      <c r="H95" s="15">
        <f t="shared" si="1"/>
        <v>7800</v>
      </c>
    </row>
    <row r="96" spans="1:8" ht="26.25" x14ac:dyDescent="0.25">
      <c r="A96" s="12">
        <v>87</v>
      </c>
      <c r="B96" s="21"/>
      <c r="C96" s="12" t="s">
        <v>256</v>
      </c>
      <c r="D96" s="16" t="s">
        <v>326</v>
      </c>
      <c r="E96" s="12" t="s">
        <v>208</v>
      </c>
      <c r="F96" s="22">
        <v>2500</v>
      </c>
      <c r="G96" s="14">
        <v>3.3</v>
      </c>
      <c r="H96" s="15">
        <f t="shared" si="1"/>
        <v>8250</v>
      </c>
    </row>
    <row r="97" spans="1:8" ht="26.25" x14ac:dyDescent="0.25">
      <c r="A97" s="12">
        <v>88</v>
      </c>
      <c r="B97" s="21"/>
      <c r="C97" s="12" t="s">
        <v>256</v>
      </c>
      <c r="D97" s="16" t="s">
        <v>327</v>
      </c>
      <c r="E97" s="12" t="s">
        <v>208</v>
      </c>
      <c r="F97" s="17">
        <v>200</v>
      </c>
      <c r="G97" s="14">
        <v>3.7</v>
      </c>
      <c r="H97" s="15">
        <f t="shared" si="1"/>
        <v>740</v>
      </c>
    </row>
    <row r="98" spans="1:8" ht="91.9" customHeight="1" x14ac:dyDescent="0.25">
      <c r="A98" s="12">
        <v>89</v>
      </c>
      <c r="B98" s="21"/>
      <c r="C98" s="12" t="s">
        <v>206</v>
      </c>
      <c r="D98" s="16" t="s">
        <v>328</v>
      </c>
      <c r="E98" s="12" t="s">
        <v>215</v>
      </c>
      <c r="F98" s="17">
        <v>6000</v>
      </c>
      <c r="G98" s="14">
        <v>6.1</v>
      </c>
      <c r="H98" s="15">
        <f t="shared" si="1"/>
        <v>36600</v>
      </c>
    </row>
    <row r="99" spans="1:8" ht="76.900000000000006" customHeight="1" x14ac:dyDescent="0.25">
      <c r="A99" s="12">
        <v>90</v>
      </c>
      <c r="B99" s="21"/>
      <c r="C99" s="12" t="s">
        <v>206</v>
      </c>
      <c r="D99" s="16" t="s">
        <v>329</v>
      </c>
      <c r="E99" s="12" t="s">
        <v>208</v>
      </c>
      <c r="F99" s="17">
        <v>6000</v>
      </c>
      <c r="G99" s="14">
        <v>5</v>
      </c>
      <c r="H99" s="15">
        <f t="shared" si="1"/>
        <v>30000</v>
      </c>
    </row>
    <row r="100" spans="1:8" ht="67.150000000000006" customHeight="1" x14ac:dyDescent="0.25">
      <c r="A100" s="12">
        <v>91</v>
      </c>
      <c r="B100" s="16" t="s">
        <v>330</v>
      </c>
      <c r="C100" s="12" t="s">
        <v>331</v>
      </c>
      <c r="D100" s="16" t="s">
        <v>332</v>
      </c>
      <c r="E100" s="12" t="s">
        <v>333</v>
      </c>
      <c r="F100" s="17">
        <v>20</v>
      </c>
      <c r="G100" s="14">
        <v>975</v>
      </c>
      <c r="H100" s="15">
        <f t="shared" si="1"/>
        <v>19500</v>
      </c>
    </row>
    <row r="101" spans="1:8" ht="63" customHeight="1" x14ac:dyDescent="0.25">
      <c r="A101" s="12">
        <v>92</v>
      </c>
      <c r="B101" s="16" t="s">
        <v>334</v>
      </c>
      <c r="C101" s="12" t="s">
        <v>206</v>
      </c>
      <c r="D101" s="16" t="s">
        <v>335</v>
      </c>
      <c r="E101" s="12" t="s">
        <v>215</v>
      </c>
      <c r="F101" s="17">
        <v>12500</v>
      </c>
      <c r="G101" s="14">
        <v>6.1</v>
      </c>
      <c r="H101" s="15">
        <f t="shared" si="1"/>
        <v>76250</v>
      </c>
    </row>
    <row r="102" spans="1:8" ht="67.900000000000006" customHeight="1" x14ac:dyDescent="0.25">
      <c r="A102" s="12">
        <v>93</v>
      </c>
      <c r="B102" s="16" t="s">
        <v>486</v>
      </c>
      <c r="C102" s="80" t="s">
        <v>206</v>
      </c>
      <c r="D102" s="81" t="s">
        <v>487</v>
      </c>
      <c r="E102" s="80" t="s">
        <v>484</v>
      </c>
      <c r="F102" s="80">
        <v>1500</v>
      </c>
      <c r="G102" s="14">
        <v>5.2</v>
      </c>
      <c r="H102" s="15">
        <f t="shared" si="1"/>
        <v>7800</v>
      </c>
    </row>
    <row r="103" spans="1:8" ht="74.45" customHeight="1" x14ac:dyDescent="0.25">
      <c r="A103" s="12">
        <v>94</v>
      </c>
      <c r="B103" s="16" t="s">
        <v>488</v>
      </c>
      <c r="C103" s="80" t="s">
        <v>206</v>
      </c>
      <c r="D103" s="81" t="s">
        <v>489</v>
      </c>
      <c r="E103" s="80" t="s">
        <v>485</v>
      </c>
      <c r="F103" s="80">
        <v>2000</v>
      </c>
      <c r="G103" s="14">
        <v>6.6</v>
      </c>
      <c r="H103" s="15">
        <f t="shared" si="1"/>
        <v>13200</v>
      </c>
    </row>
    <row r="104" spans="1:8" ht="76.5" x14ac:dyDescent="0.25">
      <c r="A104" s="12">
        <v>95</v>
      </c>
      <c r="B104" s="16" t="s">
        <v>490</v>
      </c>
      <c r="C104" s="80" t="s">
        <v>492</v>
      </c>
      <c r="D104" s="81" t="s">
        <v>491</v>
      </c>
      <c r="E104" s="80" t="s">
        <v>484</v>
      </c>
      <c r="F104" s="80">
        <v>1000</v>
      </c>
      <c r="G104" s="14">
        <v>5.2</v>
      </c>
      <c r="H104" s="15">
        <f t="shared" si="1"/>
        <v>5200</v>
      </c>
    </row>
    <row r="105" spans="1:8" ht="114.75" x14ac:dyDescent="0.25">
      <c r="A105" s="12">
        <v>96</v>
      </c>
      <c r="B105" s="16" t="s">
        <v>493</v>
      </c>
      <c r="C105" s="80" t="s">
        <v>495</v>
      </c>
      <c r="D105" s="81" t="s">
        <v>494</v>
      </c>
      <c r="E105" s="80" t="s">
        <v>485</v>
      </c>
      <c r="F105" s="80">
        <v>4000</v>
      </c>
      <c r="G105" s="14">
        <v>13.3</v>
      </c>
      <c r="H105" s="15">
        <f t="shared" si="1"/>
        <v>53200</v>
      </c>
    </row>
    <row r="106" spans="1:8" ht="76.5" x14ac:dyDescent="0.25">
      <c r="A106" s="12">
        <v>97</v>
      </c>
      <c r="B106" s="16" t="s">
        <v>493</v>
      </c>
      <c r="C106" s="80" t="s">
        <v>492</v>
      </c>
      <c r="D106" s="81" t="s">
        <v>525</v>
      </c>
      <c r="E106" s="80" t="s">
        <v>485</v>
      </c>
      <c r="F106" s="80">
        <v>3000</v>
      </c>
      <c r="G106" s="14">
        <v>6.6</v>
      </c>
      <c r="H106" s="15">
        <f t="shared" si="1"/>
        <v>19800</v>
      </c>
    </row>
    <row r="107" spans="1:8" ht="38.25" x14ac:dyDescent="0.25">
      <c r="A107" s="12">
        <v>98</v>
      </c>
      <c r="B107" s="16" t="s">
        <v>496</v>
      </c>
      <c r="C107" s="80" t="s">
        <v>210</v>
      </c>
      <c r="D107" s="81" t="s">
        <v>497</v>
      </c>
      <c r="E107" s="80" t="s">
        <v>485</v>
      </c>
      <c r="F107" s="80">
        <v>3000</v>
      </c>
      <c r="G107" s="14">
        <v>13.3</v>
      </c>
      <c r="H107" s="15">
        <f t="shared" si="1"/>
        <v>39900</v>
      </c>
    </row>
    <row r="108" spans="1:8" ht="85.15" customHeight="1" x14ac:dyDescent="0.25">
      <c r="A108" s="12">
        <v>99</v>
      </c>
      <c r="B108" s="16" t="s">
        <v>498</v>
      </c>
      <c r="C108" s="80" t="s">
        <v>206</v>
      </c>
      <c r="D108" s="81" t="s">
        <v>499</v>
      </c>
      <c r="E108" s="80" t="s">
        <v>484</v>
      </c>
      <c r="F108" s="80">
        <v>1000</v>
      </c>
      <c r="G108" s="14">
        <v>5.6</v>
      </c>
      <c r="H108" s="15">
        <f t="shared" si="1"/>
        <v>5600</v>
      </c>
    </row>
    <row r="109" spans="1:8" ht="67.900000000000006" customHeight="1" x14ac:dyDescent="0.25">
      <c r="A109" s="12">
        <v>100</v>
      </c>
      <c r="B109" s="16" t="s">
        <v>527</v>
      </c>
      <c r="C109" s="80" t="s">
        <v>206</v>
      </c>
      <c r="D109" s="81" t="s">
        <v>526</v>
      </c>
      <c r="E109" s="80" t="s">
        <v>484</v>
      </c>
      <c r="F109" s="80">
        <v>2000</v>
      </c>
      <c r="G109" s="14">
        <v>5.2</v>
      </c>
      <c r="H109" s="15">
        <f t="shared" si="1"/>
        <v>10400</v>
      </c>
    </row>
    <row r="110" spans="1:8" ht="132" customHeight="1" x14ac:dyDescent="0.25">
      <c r="A110" s="12">
        <v>101</v>
      </c>
      <c r="B110" s="16" t="s">
        <v>528</v>
      </c>
      <c r="C110" s="80" t="s">
        <v>530</v>
      </c>
      <c r="D110" s="81" t="s">
        <v>529</v>
      </c>
      <c r="E110" s="80" t="s">
        <v>484</v>
      </c>
      <c r="F110" s="80">
        <v>4000</v>
      </c>
      <c r="G110" s="14">
        <v>5.2</v>
      </c>
      <c r="H110" s="15">
        <f t="shared" si="1"/>
        <v>20800</v>
      </c>
    </row>
    <row r="111" spans="1:8" ht="88.9" customHeight="1" x14ac:dyDescent="0.25">
      <c r="A111" s="12">
        <v>102</v>
      </c>
      <c r="B111" s="16" t="s">
        <v>500</v>
      </c>
      <c r="C111" s="80" t="s">
        <v>259</v>
      </c>
      <c r="D111" s="81" t="s">
        <v>499</v>
      </c>
      <c r="E111" s="80" t="s">
        <v>484</v>
      </c>
      <c r="F111" s="80">
        <v>500</v>
      </c>
      <c r="G111" s="14">
        <v>2.2999999999999998</v>
      </c>
      <c r="H111" s="15">
        <f t="shared" si="1"/>
        <v>1150</v>
      </c>
    </row>
    <row r="112" spans="1:8" ht="84" customHeight="1" x14ac:dyDescent="0.25">
      <c r="A112" s="12">
        <v>103</v>
      </c>
      <c r="B112" s="16" t="s">
        <v>501</v>
      </c>
      <c r="C112" s="80" t="s">
        <v>206</v>
      </c>
      <c r="D112" s="81" t="s">
        <v>502</v>
      </c>
      <c r="E112" s="80" t="s">
        <v>485</v>
      </c>
      <c r="F112" s="80">
        <v>3000</v>
      </c>
      <c r="G112" s="14">
        <v>6.6</v>
      </c>
      <c r="H112" s="15">
        <f t="shared" si="1"/>
        <v>19800</v>
      </c>
    </row>
    <row r="113" spans="1:8" ht="77.45" customHeight="1" x14ac:dyDescent="0.25">
      <c r="A113" s="12">
        <v>104</v>
      </c>
      <c r="B113" s="16" t="s">
        <v>503</v>
      </c>
      <c r="C113" s="80" t="s">
        <v>505</v>
      </c>
      <c r="D113" s="81" t="s">
        <v>504</v>
      </c>
      <c r="E113" s="80" t="s">
        <v>484</v>
      </c>
      <c r="F113" s="80">
        <v>300</v>
      </c>
      <c r="G113" s="14">
        <v>2.2999999999999998</v>
      </c>
      <c r="H113" s="15">
        <f t="shared" si="1"/>
        <v>690</v>
      </c>
    </row>
    <row r="114" spans="1:8" ht="139.15" customHeight="1" x14ac:dyDescent="0.25">
      <c r="A114" s="12">
        <v>105</v>
      </c>
      <c r="B114" s="16" t="s">
        <v>531</v>
      </c>
      <c r="C114" s="80" t="s">
        <v>533</v>
      </c>
      <c r="D114" s="81" t="s">
        <v>532</v>
      </c>
      <c r="E114" s="80" t="s">
        <v>484</v>
      </c>
      <c r="F114" s="80">
        <v>3000</v>
      </c>
      <c r="G114" s="14">
        <v>5.2</v>
      </c>
      <c r="H114" s="15">
        <f t="shared" si="1"/>
        <v>15600</v>
      </c>
    </row>
    <row r="115" spans="1:8" ht="72.599999999999994" customHeight="1" x14ac:dyDescent="0.25">
      <c r="A115" s="12">
        <v>106</v>
      </c>
      <c r="B115" s="16" t="s">
        <v>506</v>
      </c>
      <c r="C115" s="80" t="s">
        <v>210</v>
      </c>
      <c r="D115" s="81" t="s">
        <v>507</v>
      </c>
      <c r="E115" s="80" t="s">
        <v>485</v>
      </c>
      <c r="F115" s="80">
        <v>800</v>
      </c>
      <c r="G115" s="14">
        <v>14.6</v>
      </c>
      <c r="H115" s="15">
        <f t="shared" si="1"/>
        <v>11680</v>
      </c>
    </row>
    <row r="116" spans="1:8" ht="96.6" customHeight="1" x14ac:dyDescent="0.25">
      <c r="A116" s="12">
        <v>107</v>
      </c>
      <c r="B116" s="16" t="s">
        <v>508</v>
      </c>
      <c r="C116" s="80" t="s">
        <v>210</v>
      </c>
      <c r="D116" s="81" t="s">
        <v>509</v>
      </c>
      <c r="E116" s="80" t="s">
        <v>485</v>
      </c>
      <c r="F116" s="80">
        <v>3000</v>
      </c>
      <c r="G116" s="14">
        <v>13.3</v>
      </c>
      <c r="H116" s="15">
        <f t="shared" si="1"/>
        <v>39900</v>
      </c>
    </row>
    <row r="117" spans="1:8" ht="108.6" customHeight="1" x14ac:dyDescent="0.25">
      <c r="A117" s="12">
        <v>108</v>
      </c>
      <c r="B117" s="16" t="s">
        <v>510</v>
      </c>
      <c r="C117" s="80" t="s">
        <v>206</v>
      </c>
      <c r="D117" s="81" t="s">
        <v>511</v>
      </c>
      <c r="E117" s="80" t="s">
        <v>485</v>
      </c>
      <c r="F117" s="80">
        <v>4000</v>
      </c>
      <c r="G117" s="14">
        <v>6.6</v>
      </c>
      <c r="H117" s="15">
        <f t="shared" si="1"/>
        <v>26400</v>
      </c>
    </row>
    <row r="118" spans="1:8" ht="78" customHeight="1" x14ac:dyDescent="0.25">
      <c r="A118" s="12">
        <v>109</v>
      </c>
      <c r="B118" s="16" t="s">
        <v>512</v>
      </c>
      <c r="C118" s="80" t="s">
        <v>514</v>
      </c>
      <c r="D118" s="81" t="s">
        <v>513</v>
      </c>
      <c r="E118" s="80" t="s">
        <v>484</v>
      </c>
      <c r="F118" s="80">
        <v>200</v>
      </c>
      <c r="G118" s="14">
        <v>6.1</v>
      </c>
      <c r="H118" s="15">
        <f t="shared" si="1"/>
        <v>1220</v>
      </c>
    </row>
    <row r="119" spans="1:8" ht="102.6" customHeight="1" x14ac:dyDescent="0.25">
      <c r="A119" s="12">
        <v>110</v>
      </c>
      <c r="B119" s="16" t="s">
        <v>512</v>
      </c>
      <c r="C119" s="80" t="s">
        <v>514</v>
      </c>
      <c r="D119" s="81" t="s">
        <v>515</v>
      </c>
      <c r="E119" s="80" t="s">
        <v>484</v>
      </c>
      <c r="F119" s="80">
        <v>50</v>
      </c>
      <c r="G119" s="14">
        <v>6.1</v>
      </c>
      <c r="H119" s="15">
        <f t="shared" si="1"/>
        <v>305</v>
      </c>
    </row>
    <row r="120" spans="1:8" ht="70.900000000000006" customHeight="1" x14ac:dyDescent="0.25">
      <c r="A120" s="12">
        <v>111</v>
      </c>
      <c r="B120" s="16" t="s">
        <v>512</v>
      </c>
      <c r="C120" s="80" t="s">
        <v>206</v>
      </c>
      <c r="D120" s="81" t="s">
        <v>534</v>
      </c>
      <c r="E120" s="80" t="s">
        <v>484</v>
      </c>
      <c r="F120" s="80">
        <v>30</v>
      </c>
      <c r="G120" s="14">
        <v>6.1</v>
      </c>
      <c r="H120" s="15">
        <f t="shared" si="1"/>
        <v>183</v>
      </c>
    </row>
    <row r="121" spans="1:8" ht="89.45" customHeight="1" x14ac:dyDescent="0.25">
      <c r="A121" s="12">
        <v>112</v>
      </c>
      <c r="B121" s="16"/>
      <c r="C121" s="80" t="s">
        <v>206</v>
      </c>
      <c r="D121" s="81" t="s">
        <v>516</v>
      </c>
      <c r="E121" s="80" t="s">
        <v>484</v>
      </c>
      <c r="F121" s="80">
        <v>100</v>
      </c>
      <c r="G121" s="14">
        <v>6.1</v>
      </c>
      <c r="H121" s="15">
        <f t="shared" si="1"/>
        <v>610</v>
      </c>
    </row>
    <row r="122" spans="1:8" ht="74.45" customHeight="1" x14ac:dyDescent="0.25">
      <c r="A122" s="12">
        <v>113</v>
      </c>
      <c r="B122" s="16" t="s">
        <v>510</v>
      </c>
      <c r="C122" s="80" t="s">
        <v>206</v>
      </c>
      <c r="D122" s="81" t="s">
        <v>517</v>
      </c>
      <c r="E122" s="80" t="s">
        <v>484</v>
      </c>
      <c r="F122" s="80">
        <v>30</v>
      </c>
      <c r="G122" s="14">
        <v>6.1</v>
      </c>
      <c r="H122" s="15">
        <f t="shared" si="1"/>
        <v>183</v>
      </c>
    </row>
    <row r="123" spans="1:8" ht="102" customHeight="1" x14ac:dyDescent="0.25">
      <c r="A123" s="12">
        <v>114</v>
      </c>
      <c r="B123" s="16" t="s">
        <v>510</v>
      </c>
      <c r="C123" s="80" t="s">
        <v>206</v>
      </c>
      <c r="D123" s="81" t="s">
        <v>518</v>
      </c>
      <c r="E123" s="80" t="s">
        <v>484</v>
      </c>
      <c r="F123" s="80">
        <v>20</v>
      </c>
      <c r="G123" s="14">
        <v>6.1</v>
      </c>
      <c r="H123" s="15">
        <f t="shared" si="1"/>
        <v>122</v>
      </c>
    </row>
    <row r="124" spans="1:8" ht="75" customHeight="1" x14ac:dyDescent="0.25">
      <c r="A124" s="12">
        <v>115</v>
      </c>
      <c r="B124" s="16" t="s">
        <v>519</v>
      </c>
      <c r="C124" s="80" t="s">
        <v>206</v>
      </c>
      <c r="D124" s="81" t="s">
        <v>520</v>
      </c>
      <c r="E124" s="80" t="s">
        <v>484</v>
      </c>
      <c r="F124" s="80">
        <v>50</v>
      </c>
      <c r="G124" s="14">
        <v>6.1</v>
      </c>
      <c r="H124" s="15">
        <f t="shared" si="1"/>
        <v>305</v>
      </c>
    </row>
    <row r="125" spans="1:8" ht="72" customHeight="1" x14ac:dyDescent="0.25">
      <c r="A125" s="12">
        <v>116</v>
      </c>
      <c r="B125" s="16"/>
      <c r="C125" s="80" t="s">
        <v>522</v>
      </c>
      <c r="D125" s="81" t="s">
        <v>521</v>
      </c>
      <c r="E125" s="80" t="s">
        <v>484</v>
      </c>
      <c r="F125" s="80">
        <v>20</v>
      </c>
      <c r="G125" s="14">
        <v>2.2999999999999998</v>
      </c>
      <c r="H125" s="15">
        <f t="shared" si="1"/>
        <v>46</v>
      </c>
    </row>
    <row r="126" spans="1:8" ht="43.15" customHeight="1" x14ac:dyDescent="0.25">
      <c r="A126" s="12">
        <v>117</v>
      </c>
      <c r="B126" s="16"/>
      <c r="C126" s="80" t="s">
        <v>206</v>
      </c>
      <c r="D126" s="81" t="s">
        <v>523</v>
      </c>
      <c r="E126" s="80" t="s">
        <v>484</v>
      </c>
      <c r="F126" s="80">
        <v>30</v>
      </c>
      <c r="G126" s="14">
        <v>6.1</v>
      </c>
      <c r="H126" s="15">
        <f t="shared" si="1"/>
        <v>183</v>
      </c>
    </row>
    <row r="127" spans="1:8" ht="38.25" x14ac:dyDescent="0.25">
      <c r="A127" s="12">
        <v>118</v>
      </c>
      <c r="B127" s="16"/>
      <c r="C127" s="80" t="s">
        <v>259</v>
      </c>
      <c r="D127" s="81" t="s">
        <v>524</v>
      </c>
      <c r="E127" s="80" t="s">
        <v>484</v>
      </c>
      <c r="F127" s="80">
        <v>50</v>
      </c>
      <c r="G127" s="14">
        <v>2.2999999999999998</v>
      </c>
      <c r="H127" s="15">
        <f t="shared" si="1"/>
        <v>114.99999999999999</v>
      </c>
    </row>
    <row r="128" spans="1:8" x14ac:dyDescent="0.25">
      <c r="A128" s="178" t="s">
        <v>152</v>
      </c>
      <c r="B128" s="178"/>
      <c r="C128" s="178"/>
      <c r="D128" s="178"/>
      <c r="E128" s="178"/>
      <c r="F128" s="178"/>
      <c r="G128" s="14"/>
      <c r="H128" s="15">
        <f>SUM(H10:H127)</f>
        <v>2902582</v>
      </c>
    </row>
    <row r="129" spans="1:8" x14ac:dyDescent="0.25">
      <c r="A129" s="6"/>
      <c r="B129" s="6"/>
      <c r="C129" s="6"/>
      <c r="D129" s="6"/>
      <c r="E129" s="6"/>
      <c r="F129" s="6"/>
      <c r="G129" s="6"/>
      <c r="H129" s="6"/>
    </row>
    <row r="130" spans="1:8" x14ac:dyDescent="0.25">
      <c r="A130" s="6"/>
      <c r="B130" s="6"/>
      <c r="C130" s="6"/>
      <c r="D130" s="6"/>
      <c r="E130" s="6"/>
      <c r="F130" s="6"/>
      <c r="G130" s="6"/>
      <c r="H130" s="6"/>
    </row>
    <row r="131" spans="1:8" x14ac:dyDescent="0.25">
      <c r="A131" s="6"/>
      <c r="B131" s="6"/>
      <c r="C131" s="6"/>
      <c r="D131" s="23" t="s">
        <v>336</v>
      </c>
      <c r="E131" s="6"/>
      <c r="F131" s="6"/>
      <c r="G131" s="6" t="s">
        <v>337</v>
      </c>
      <c r="H131" s="6"/>
    </row>
    <row r="132" spans="1:8" x14ac:dyDescent="0.25">
      <c r="A132" s="6"/>
      <c r="B132" s="6"/>
      <c r="C132" s="6"/>
      <c r="D132" s="6"/>
      <c r="E132" s="6"/>
      <c r="F132" s="6"/>
      <c r="G132" s="6"/>
      <c r="H132" s="6"/>
    </row>
    <row r="133" spans="1:8" x14ac:dyDescent="0.25">
      <c r="A133" s="6"/>
      <c r="B133" s="6"/>
      <c r="C133" s="6"/>
      <c r="D133" s="24" t="s">
        <v>338</v>
      </c>
      <c r="E133" s="6"/>
      <c r="F133" s="6"/>
      <c r="G133" s="6" t="s">
        <v>339</v>
      </c>
      <c r="H133" s="6"/>
    </row>
    <row r="134" spans="1:8" x14ac:dyDescent="0.25">
      <c r="A134" s="6"/>
      <c r="B134" s="6"/>
      <c r="C134" s="6"/>
      <c r="D134" s="6"/>
      <c r="E134" s="6"/>
      <c r="F134" s="6"/>
      <c r="G134" s="6"/>
      <c r="H134" s="6"/>
    </row>
    <row r="135" spans="1:8" x14ac:dyDescent="0.25">
      <c r="A135" s="6"/>
      <c r="B135" s="6"/>
      <c r="C135" s="6"/>
      <c r="D135" s="6"/>
      <c r="E135" s="6"/>
      <c r="F135" s="6"/>
      <c r="G135" s="6"/>
      <c r="H135" s="6"/>
    </row>
    <row r="136" spans="1:8" x14ac:dyDescent="0.25">
      <c r="A136" s="6"/>
      <c r="B136" s="6"/>
      <c r="C136" s="6"/>
      <c r="D136" s="6"/>
      <c r="E136" s="6"/>
      <c r="F136" s="6"/>
      <c r="G136" s="6"/>
      <c r="H136" s="6"/>
    </row>
    <row r="137" spans="1:8" x14ac:dyDescent="0.25">
      <c r="A137" s="6"/>
      <c r="B137" s="6"/>
      <c r="C137" s="6"/>
      <c r="D137" s="6"/>
      <c r="E137" s="6"/>
      <c r="F137" s="6"/>
      <c r="G137" s="6"/>
      <c r="H137" s="6"/>
    </row>
    <row r="138" spans="1:8" x14ac:dyDescent="0.25">
      <c r="A138" s="6"/>
      <c r="B138" s="6"/>
      <c r="C138" s="6"/>
      <c r="D138" s="6"/>
      <c r="E138" s="6"/>
      <c r="F138" s="6"/>
      <c r="G138" s="6"/>
      <c r="H138" s="6"/>
    </row>
    <row r="139" spans="1:8" x14ac:dyDescent="0.25">
      <c r="A139" s="6"/>
      <c r="B139" s="6"/>
      <c r="C139" s="6"/>
      <c r="D139" s="6"/>
      <c r="E139" s="6"/>
      <c r="F139" s="6"/>
      <c r="G139" s="6"/>
      <c r="H139" s="6"/>
    </row>
    <row r="140" spans="1:8" x14ac:dyDescent="0.25">
      <c r="A140" s="6"/>
      <c r="B140" s="6"/>
      <c r="C140" s="6"/>
      <c r="D140" s="6"/>
      <c r="E140" s="6"/>
      <c r="F140" s="6"/>
      <c r="G140" s="6"/>
      <c r="H140" s="6"/>
    </row>
    <row r="141" spans="1:8" x14ac:dyDescent="0.25">
      <c r="A141" s="6"/>
      <c r="B141" s="6"/>
      <c r="C141" s="6"/>
      <c r="D141" s="6"/>
      <c r="E141" s="6"/>
      <c r="F141" s="6"/>
      <c r="G141" s="6"/>
      <c r="H141" s="6"/>
    </row>
    <row r="142" spans="1:8" x14ac:dyDescent="0.25">
      <c r="A142" s="6"/>
      <c r="B142" s="6"/>
      <c r="C142" s="6"/>
      <c r="D142" s="6"/>
      <c r="E142" s="6"/>
      <c r="F142" s="6"/>
      <c r="G142" s="6"/>
      <c r="H142" s="6"/>
    </row>
    <row r="143" spans="1:8" x14ac:dyDescent="0.25">
      <c r="A143" s="6"/>
      <c r="B143" s="6"/>
      <c r="C143" s="6"/>
      <c r="D143" s="6"/>
      <c r="E143" s="6"/>
      <c r="F143" s="6"/>
      <c r="G143" s="6"/>
      <c r="H143" s="6"/>
    </row>
    <row r="144" spans="1:8" x14ac:dyDescent="0.25">
      <c r="A144" s="6"/>
      <c r="B144" s="6"/>
      <c r="C144" s="6"/>
      <c r="D144" s="6"/>
      <c r="E144" s="6"/>
      <c r="F144" s="6"/>
      <c r="G144" s="6"/>
      <c r="H144" s="6"/>
    </row>
    <row r="145" spans="1:8" x14ac:dyDescent="0.25">
      <c r="A145" s="6"/>
      <c r="B145" s="6"/>
      <c r="C145" s="6"/>
      <c r="D145" s="6"/>
      <c r="E145" s="6"/>
      <c r="F145" s="6"/>
      <c r="G145" s="6"/>
      <c r="H145" s="6"/>
    </row>
    <row r="146" spans="1:8" x14ac:dyDescent="0.25">
      <c r="A146" s="6"/>
      <c r="B146" s="6"/>
      <c r="C146" s="6"/>
      <c r="D146" s="6"/>
      <c r="E146" s="6"/>
      <c r="F146" s="6"/>
      <c r="G146" s="6"/>
      <c r="H146" s="6"/>
    </row>
    <row r="147" spans="1:8" x14ac:dyDescent="0.25">
      <c r="A147" s="6"/>
      <c r="B147" s="6"/>
      <c r="C147" s="6"/>
      <c r="D147" s="6"/>
      <c r="E147" s="6"/>
      <c r="F147" s="6"/>
      <c r="G147" s="6"/>
      <c r="H147" s="6"/>
    </row>
    <row r="148" spans="1:8" x14ac:dyDescent="0.25">
      <c r="A148" s="6"/>
      <c r="B148" s="6"/>
      <c r="C148" s="6"/>
      <c r="D148" s="6"/>
      <c r="E148" s="6"/>
      <c r="F148" s="6"/>
      <c r="G148" s="6"/>
      <c r="H148" s="6"/>
    </row>
    <row r="149" spans="1:8" x14ac:dyDescent="0.25">
      <c r="A149" s="6"/>
      <c r="B149" s="6"/>
      <c r="C149" s="6"/>
      <c r="D149" s="6"/>
      <c r="E149" s="6"/>
      <c r="F149" s="6"/>
      <c r="G149" s="6"/>
      <c r="H149" s="6"/>
    </row>
    <row r="150" spans="1:8" x14ac:dyDescent="0.25">
      <c r="A150" s="6"/>
      <c r="B150" s="6"/>
      <c r="C150" s="6"/>
      <c r="D150" s="6"/>
      <c r="E150" s="6"/>
      <c r="F150" s="6"/>
      <c r="G150" s="6"/>
      <c r="H150" s="6"/>
    </row>
    <row r="151" spans="1:8" x14ac:dyDescent="0.25">
      <c r="A151" s="6"/>
      <c r="B151" s="6"/>
      <c r="C151" s="6"/>
      <c r="D151" s="6"/>
      <c r="E151" s="6"/>
      <c r="F151" s="6"/>
      <c r="G151" s="6"/>
      <c r="H151" s="6"/>
    </row>
    <row r="152" spans="1:8" x14ac:dyDescent="0.25">
      <c r="A152" s="6"/>
      <c r="B152" s="6"/>
      <c r="C152" s="6"/>
      <c r="D152" s="6"/>
      <c r="E152" s="6"/>
      <c r="F152" s="6"/>
      <c r="G152" s="6"/>
      <c r="H152" s="6"/>
    </row>
    <row r="153" spans="1:8" x14ac:dyDescent="0.25">
      <c r="A153" s="6"/>
      <c r="B153" s="6"/>
      <c r="C153" s="6"/>
      <c r="D153" s="6"/>
      <c r="E153" s="6"/>
      <c r="F153" s="6"/>
      <c r="G153" s="6"/>
      <c r="H153" s="6"/>
    </row>
    <row r="154" spans="1:8" x14ac:dyDescent="0.25">
      <c r="A154" s="6"/>
      <c r="B154" s="6"/>
      <c r="C154" s="6"/>
      <c r="D154" s="6"/>
      <c r="E154" s="6"/>
      <c r="F154" s="6"/>
      <c r="G154" s="6"/>
      <c r="H154" s="6"/>
    </row>
    <row r="155" spans="1:8" x14ac:dyDescent="0.25">
      <c r="A155" s="6"/>
      <c r="B155" s="6"/>
      <c r="C155" s="6"/>
      <c r="D155" s="6"/>
      <c r="E155" s="6"/>
      <c r="F155" s="6"/>
      <c r="G155" s="6"/>
      <c r="H155" s="6"/>
    </row>
    <row r="156" spans="1:8" x14ac:dyDescent="0.25">
      <c r="A156" s="6"/>
      <c r="B156" s="6"/>
      <c r="C156" s="6"/>
      <c r="D156" s="6"/>
      <c r="E156" s="6"/>
      <c r="F156" s="6"/>
      <c r="G156" s="6"/>
      <c r="H156" s="6"/>
    </row>
    <row r="157" spans="1:8" x14ac:dyDescent="0.25">
      <c r="A157" s="6"/>
      <c r="B157" s="6"/>
      <c r="C157" s="6"/>
      <c r="D157" s="6"/>
      <c r="E157" s="6"/>
      <c r="F157" s="6"/>
      <c r="G157" s="6"/>
      <c r="H157" s="6"/>
    </row>
    <row r="158" spans="1:8" x14ac:dyDescent="0.25">
      <c r="A158" s="6"/>
      <c r="B158" s="6"/>
      <c r="C158" s="6"/>
      <c r="D158" s="6"/>
      <c r="E158" s="6"/>
      <c r="F158" s="6"/>
      <c r="G158" s="6"/>
      <c r="H158" s="6"/>
    </row>
    <row r="159" spans="1:8" x14ac:dyDescent="0.25">
      <c r="A159" s="6"/>
      <c r="B159" s="6"/>
      <c r="C159" s="6"/>
      <c r="D159" s="6"/>
      <c r="E159" s="6"/>
      <c r="F159" s="6"/>
      <c r="G159" s="6"/>
      <c r="H159" s="6"/>
    </row>
    <row r="160" spans="1:8" x14ac:dyDescent="0.25">
      <c r="A160" s="6"/>
      <c r="B160" s="6"/>
      <c r="C160" s="6"/>
      <c r="D160" s="6"/>
      <c r="E160" s="6"/>
      <c r="F160" s="6"/>
      <c r="G160" s="6"/>
      <c r="H160" s="6"/>
    </row>
    <row r="161" spans="1:8" x14ac:dyDescent="0.25">
      <c r="A161" s="6"/>
      <c r="B161" s="6"/>
      <c r="C161" s="6"/>
      <c r="D161" s="6"/>
      <c r="E161" s="6"/>
      <c r="F161" s="6"/>
      <c r="G161" s="6"/>
      <c r="H161" s="6"/>
    </row>
    <row r="162" spans="1:8" x14ac:dyDescent="0.25">
      <c r="A162" s="6"/>
      <c r="B162" s="6"/>
      <c r="C162" s="6"/>
      <c r="D162" s="6"/>
      <c r="E162" s="6"/>
      <c r="F162" s="6"/>
      <c r="G162" s="6"/>
      <c r="H162" s="6"/>
    </row>
    <row r="163" spans="1:8" x14ac:dyDescent="0.25">
      <c r="A163" s="6"/>
      <c r="B163" s="6"/>
      <c r="C163" s="6"/>
      <c r="D163" s="6"/>
      <c r="E163" s="6"/>
      <c r="F163" s="6"/>
      <c r="G163" s="6"/>
      <c r="H163" s="6"/>
    </row>
    <row r="164" spans="1:8" x14ac:dyDescent="0.25">
      <c r="A164" s="6"/>
      <c r="B164" s="6"/>
      <c r="C164" s="6"/>
      <c r="D164" s="6"/>
      <c r="E164" s="6"/>
      <c r="F164" s="6"/>
      <c r="G164" s="6"/>
      <c r="H164" s="6"/>
    </row>
    <row r="165" spans="1:8" x14ac:dyDescent="0.25">
      <c r="A165" s="6"/>
      <c r="B165" s="6"/>
      <c r="C165" s="6"/>
      <c r="D165" s="6"/>
      <c r="E165" s="6"/>
      <c r="F165" s="6"/>
      <c r="G165" s="6"/>
      <c r="H165" s="6"/>
    </row>
    <row r="166" spans="1:8" x14ac:dyDescent="0.25">
      <c r="A166" s="6"/>
      <c r="B166" s="6"/>
      <c r="C166" s="6"/>
      <c r="D166" s="6"/>
      <c r="E166" s="6"/>
      <c r="F166" s="6"/>
      <c r="G166" s="6"/>
      <c r="H166" s="6"/>
    </row>
    <row r="167" spans="1:8" x14ac:dyDescent="0.25">
      <c r="A167" s="6"/>
      <c r="B167" s="6"/>
      <c r="C167" s="6"/>
      <c r="D167" s="6"/>
      <c r="E167" s="6"/>
      <c r="F167" s="6"/>
      <c r="G167" s="6"/>
      <c r="H167" s="6"/>
    </row>
    <row r="168" spans="1:8" x14ac:dyDescent="0.25">
      <c r="A168" s="6"/>
      <c r="B168" s="6"/>
      <c r="C168" s="6"/>
      <c r="D168" s="6"/>
      <c r="E168" s="6"/>
      <c r="F168" s="6"/>
      <c r="G168" s="6"/>
      <c r="H168" s="6"/>
    </row>
    <row r="169" spans="1:8" x14ac:dyDescent="0.25">
      <c r="A169" s="6"/>
      <c r="B169" s="6"/>
      <c r="C169" s="6"/>
      <c r="D169" s="6"/>
      <c r="E169" s="6"/>
      <c r="F169" s="6"/>
      <c r="G169" s="6"/>
      <c r="H169" s="6"/>
    </row>
    <row r="170" spans="1:8" x14ac:dyDescent="0.25">
      <c r="A170" s="6"/>
      <c r="B170" s="6"/>
      <c r="C170" s="6"/>
      <c r="D170" s="6"/>
      <c r="E170" s="6"/>
      <c r="F170" s="6"/>
      <c r="G170" s="6"/>
      <c r="H170" s="6"/>
    </row>
    <row r="171" spans="1:8" x14ac:dyDescent="0.25">
      <c r="A171" s="6"/>
      <c r="B171" s="6"/>
      <c r="C171" s="6"/>
      <c r="D171" s="6"/>
      <c r="E171" s="6"/>
      <c r="F171" s="6"/>
      <c r="G171" s="6"/>
      <c r="H171" s="6"/>
    </row>
    <row r="172" spans="1:8" x14ac:dyDescent="0.25">
      <c r="A172" s="6"/>
      <c r="B172" s="6"/>
      <c r="C172" s="6"/>
      <c r="D172" s="6"/>
      <c r="E172" s="6"/>
      <c r="F172" s="6"/>
      <c r="G172" s="6"/>
      <c r="H172" s="6"/>
    </row>
    <row r="173" spans="1:8" x14ac:dyDescent="0.25">
      <c r="A173" s="6"/>
      <c r="B173" s="6"/>
      <c r="C173" s="6"/>
      <c r="D173" s="6"/>
      <c r="E173" s="6"/>
      <c r="F173" s="6"/>
      <c r="G173" s="6"/>
      <c r="H173" s="6"/>
    </row>
    <row r="174" spans="1:8" x14ac:dyDescent="0.25">
      <c r="A174" s="6"/>
      <c r="B174" s="6"/>
      <c r="C174" s="6"/>
      <c r="D174" s="6"/>
      <c r="E174" s="6"/>
      <c r="F174" s="6"/>
      <c r="G174" s="6"/>
      <c r="H174" s="6"/>
    </row>
    <row r="175" spans="1:8" x14ac:dyDescent="0.25">
      <c r="A175" s="6"/>
      <c r="B175" s="6"/>
      <c r="C175" s="6"/>
      <c r="D175" s="6"/>
      <c r="E175" s="6"/>
      <c r="F175" s="6"/>
      <c r="G175" s="6"/>
      <c r="H175" s="6"/>
    </row>
  </sheetData>
  <mergeCells count="10">
    <mergeCell ref="A128:F128"/>
    <mergeCell ref="A7:H7"/>
    <mergeCell ref="A8:A9"/>
    <mergeCell ref="B8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pane ySplit="5" topLeftCell="A27" activePane="bottomLeft" state="frozen"/>
      <selection pane="bottomLeft" activeCell="X28" sqref="X28"/>
    </sheetView>
  </sheetViews>
  <sheetFormatPr defaultRowHeight="15" x14ac:dyDescent="0.25"/>
  <cols>
    <col min="1" max="1" width="4.28515625" customWidth="1"/>
    <col min="2" max="2" width="19.140625" customWidth="1"/>
    <col min="3" max="3" width="20" style="1" customWidth="1"/>
    <col min="4" max="4" width="7.42578125" style="119" customWidth="1"/>
    <col min="5" max="5" width="16.85546875" customWidth="1"/>
    <col min="7" max="7" width="10.7109375" bestFit="1" customWidth="1"/>
    <col min="8" max="8" width="17.28515625" customWidth="1"/>
    <col min="9" max="9" width="0.28515625" hidden="1" customWidth="1"/>
    <col min="10" max="19" width="8.85546875" hidden="1" customWidth="1"/>
    <col min="20" max="20" width="4.85546875" hidden="1" customWidth="1"/>
    <col min="21" max="21" width="13.28515625" customWidth="1"/>
    <col min="22" max="22" width="12.7109375" customWidth="1"/>
  </cols>
  <sheetData>
    <row r="1" spans="1:22" ht="15.75" x14ac:dyDescent="0.25">
      <c r="C1" s="149" t="s">
        <v>361</v>
      </c>
      <c r="D1" s="149"/>
      <c r="E1" s="149"/>
      <c r="F1" s="149"/>
      <c r="G1" s="149"/>
      <c r="H1" s="149"/>
      <c r="I1" s="149"/>
    </row>
    <row r="2" spans="1:22" ht="15.75" x14ac:dyDescent="0.25">
      <c r="C2" s="28"/>
      <c r="D2" s="28"/>
      <c r="E2" s="28"/>
      <c r="F2" s="28"/>
      <c r="G2" s="28"/>
      <c r="H2" s="28"/>
      <c r="I2" s="28"/>
    </row>
    <row r="3" spans="1:22" ht="16.5" thickBot="1" x14ac:dyDescent="0.3">
      <c r="C3" s="28" t="s">
        <v>398</v>
      </c>
      <c r="D3" s="28"/>
      <c r="E3" s="28"/>
      <c r="F3" s="28"/>
      <c r="G3" s="28"/>
      <c r="H3" s="28"/>
      <c r="I3" s="28"/>
    </row>
    <row r="4" spans="1:22" ht="75.75" thickBot="1" x14ac:dyDescent="0.3">
      <c r="A4" s="150" t="s">
        <v>198</v>
      </c>
      <c r="B4" s="150" t="s">
        <v>21</v>
      </c>
      <c r="C4" s="151" t="s">
        <v>1</v>
      </c>
      <c r="D4" s="151" t="s">
        <v>676</v>
      </c>
      <c r="E4" s="150" t="s">
        <v>2</v>
      </c>
      <c r="F4" s="145" t="s">
        <v>341</v>
      </c>
      <c r="G4" s="145"/>
      <c r="H4" s="146"/>
      <c r="I4" s="4" t="s">
        <v>31</v>
      </c>
      <c r="J4" s="3" t="s">
        <v>5</v>
      </c>
      <c r="K4" s="4" t="s">
        <v>20</v>
      </c>
      <c r="L4" s="3" t="s">
        <v>57</v>
      </c>
      <c r="M4" s="3" t="s">
        <v>71</v>
      </c>
      <c r="N4" s="3" t="s">
        <v>73</v>
      </c>
      <c r="O4" s="3" t="s">
        <v>96</v>
      </c>
      <c r="P4" s="3" t="s">
        <v>99</v>
      </c>
      <c r="Q4" s="3" t="s">
        <v>106</v>
      </c>
      <c r="R4" s="3" t="s">
        <v>113</v>
      </c>
      <c r="S4" s="3" t="s">
        <v>114</v>
      </c>
      <c r="T4" s="3" t="s">
        <v>144</v>
      </c>
      <c r="U4" s="147" t="s">
        <v>343</v>
      </c>
      <c r="V4" s="148"/>
    </row>
    <row r="5" spans="1:22" ht="28.9" customHeight="1" x14ac:dyDescent="0.25">
      <c r="A5" s="150"/>
      <c r="B5" s="150"/>
      <c r="C5" s="151"/>
      <c r="D5" s="151"/>
      <c r="E5" s="150"/>
      <c r="F5" s="131" t="s">
        <v>342</v>
      </c>
      <c r="G5" s="4" t="s">
        <v>3</v>
      </c>
      <c r="H5" s="4" t="s">
        <v>4</v>
      </c>
      <c r="I5" s="4"/>
      <c r="J5" s="4" t="s">
        <v>13</v>
      </c>
      <c r="K5" s="4" t="s">
        <v>13</v>
      </c>
      <c r="L5" s="4"/>
      <c r="M5" s="4"/>
      <c r="N5" s="4"/>
      <c r="O5" s="4"/>
      <c r="P5" s="4"/>
      <c r="Q5" s="4"/>
      <c r="R5" s="4"/>
      <c r="S5" s="4"/>
      <c r="T5" s="4"/>
      <c r="U5" s="3" t="s">
        <v>342</v>
      </c>
      <c r="V5" s="4" t="s">
        <v>4</v>
      </c>
    </row>
    <row r="6" spans="1:22" ht="30" x14ac:dyDescent="0.25">
      <c r="A6" s="4"/>
      <c r="B6" s="4" t="s">
        <v>673</v>
      </c>
      <c r="C6" s="41" t="s">
        <v>672</v>
      </c>
      <c r="D6" s="41"/>
      <c r="E6" s="4" t="s">
        <v>27</v>
      </c>
      <c r="F6" s="4">
        <f>I6+J6+K6+L6+M6+N6+O6+P6+Q6+R6+S6+T6</f>
        <v>1250</v>
      </c>
      <c r="G6" s="132">
        <v>182</v>
      </c>
      <c r="H6" s="132">
        <f>F6*G6</f>
        <v>227500</v>
      </c>
      <c r="I6" s="4">
        <v>100</v>
      </c>
      <c r="J6" s="4"/>
      <c r="K6" s="4">
        <v>100</v>
      </c>
      <c r="L6" s="4">
        <v>50</v>
      </c>
      <c r="M6" s="4">
        <v>100</v>
      </c>
      <c r="N6" s="4">
        <v>200</v>
      </c>
      <c r="O6" s="4">
        <v>200</v>
      </c>
      <c r="P6" s="4">
        <v>200</v>
      </c>
      <c r="Q6" s="4">
        <v>200</v>
      </c>
      <c r="R6" s="4">
        <v>100</v>
      </c>
      <c r="S6" s="4"/>
      <c r="T6" s="4"/>
      <c r="U6" s="4"/>
      <c r="V6" s="4"/>
    </row>
    <row r="7" spans="1:22" ht="105" x14ac:dyDescent="0.25">
      <c r="A7" s="4"/>
      <c r="B7" s="4" t="s">
        <v>674</v>
      </c>
      <c r="C7" s="41" t="s">
        <v>693</v>
      </c>
      <c r="D7" s="41"/>
      <c r="E7" s="4" t="s">
        <v>27</v>
      </c>
      <c r="F7" s="4">
        <f t="shared" ref="F7:F32" si="0">I7+J7+K7+L7+M7+N7+O7+P7+Q7+R7+S7+T7</f>
        <v>320</v>
      </c>
      <c r="G7" s="132">
        <v>460</v>
      </c>
      <c r="H7" s="132">
        <f t="shared" ref="H7:H32" si="1">F7*G7</f>
        <v>147200</v>
      </c>
      <c r="I7" s="4"/>
      <c r="J7" s="4"/>
      <c r="K7" s="4">
        <v>50</v>
      </c>
      <c r="L7" s="4">
        <v>20</v>
      </c>
      <c r="M7" s="4">
        <v>30</v>
      </c>
      <c r="N7" s="4">
        <v>100</v>
      </c>
      <c r="O7" s="4">
        <v>100</v>
      </c>
      <c r="P7" s="4">
        <v>20</v>
      </c>
      <c r="Q7" s="4"/>
      <c r="R7" s="4"/>
      <c r="S7" s="4"/>
      <c r="T7" s="4"/>
      <c r="U7" s="4"/>
      <c r="V7" s="4"/>
    </row>
    <row r="8" spans="1:22" ht="60" x14ac:dyDescent="0.25">
      <c r="A8" s="4"/>
      <c r="B8" s="4" t="s">
        <v>692</v>
      </c>
      <c r="C8" s="3" t="s">
        <v>691</v>
      </c>
      <c r="D8" s="3"/>
      <c r="E8" s="4" t="s">
        <v>27</v>
      </c>
      <c r="F8" s="4">
        <f t="shared" si="0"/>
        <v>270</v>
      </c>
      <c r="G8" s="132">
        <v>420</v>
      </c>
      <c r="H8" s="132">
        <f t="shared" si="1"/>
        <v>113400</v>
      </c>
      <c r="I8" s="4"/>
      <c r="J8" s="4"/>
      <c r="K8" s="4"/>
      <c r="L8" s="4"/>
      <c r="M8" s="4"/>
      <c r="N8" s="4">
        <v>100</v>
      </c>
      <c r="O8" s="4">
        <v>100</v>
      </c>
      <c r="P8" s="4"/>
      <c r="Q8" s="4">
        <v>20</v>
      </c>
      <c r="R8" s="4"/>
      <c r="S8" s="4">
        <v>50</v>
      </c>
      <c r="T8" s="4"/>
      <c r="U8" s="4"/>
      <c r="V8" s="4"/>
    </row>
    <row r="9" spans="1:22" ht="180" x14ac:dyDescent="0.25">
      <c r="A9" s="4"/>
      <c r="B9" s="4" t="s">
        <v>154</v>
      </c>
      <c r="C9" s="3" t="s">
        <v>690</v>
      </c>
      <c r="D9" s="3">
        <v>4</v>
      </c>
      <c r="E9" s="4" t="s">
        <v>27</v>
      </c>
      <c r="F9" s="4">
        <f t="shared" si="0"/>
        <v>284</v>
      </c>
      <c r="G9" s="132">
        <v>1200</v>
      </c>
      <c r="H9" s="132">
        <f t="shared" si="1"/>
        <v>340800</v>
      </c>
      <c r="I9" s="4">
        <v>4</v>
      </c>
      <c r="J9" s="4"/>
      <c r="K9" s="4">
        <v>60</v>
      </c>
      <c r="L9" s="4">
        <v>40</v>
      </c>
      <c r="M9" s="4">
        <v>60</v>
      </c>
      <c r="N9" s="4">
        <v>50</v>
      </c>
      <c r="O9" s="4">
        <v>50</v>
      </c>
      <c r="P9" s="4"/>
      <c r="Q9" s="4"/>
      <c r="R9" s="4"/>
      <c r="S9" s="4"/>
      <c r="T9" s="4">
        <v>20</v>
      </c>
      <c r="U9" s="4"/>
      <c r="V9" s="4"/>
    </row>
    <row r="10" spans="1:22" ht="126" x14ac:dyDescent="0.25">
      <c r="A10" s="4"/>
      <c r="B10" s="4" t="s">
        <v>80</v>
      </c>
      <c r="C10" s="128" t="s">
        <v>675</v>
      </c>
      <c r="D10" s="128">
        <v>5</v>
      </c>
      <c r="E10" s="4" t="s">
        <v>15</v>
      </c>
      <c r="F10" s="4">
        <f t="shared" si="0"/>
        <v>11450</v>
      </c>
      <c r="G10" s="132">
        <v>749</v>
      </c>
      <c r="H10" s="132">
        <f t="shared" si="1"/>
        <v>8576050</v>
      </c>
      <c r="I10" s="4"/>
      <c r="J10" s="4"/>
      <c r="K10" s="4">
        <v>500</v>
      </c>
      <c r="L10" s="4"/>
      <c r="M10" s="4">
        <v>700</v>
      </c>
      <c r="N10" s="4">
        <v>5000</v>
      </c>
      <c r="O10" s="4">
        <v>5000</v>
      </c>
      <c r="P10" s="4"/>
      <c r="Q10" s="4"/>
      <c r="R10" s="4"/>
      <c r="S10" s="4">
        <v>200</v>
      </c>
      <c r="T10" s="4">
        <v>50</v>
      </c>
      <c r="U10" s="4"/>
      <c r="V10" s="4"/>
    </row>
    <row r="11" spans="1:22" ht="141.75" x14ac:dyDescent="0.25">
      <c r="A11" s="4"/>
      <c r="B11" s="4" t="s">
        <v>80</v>
      </c>
      <c r="C11" s="128" t="s">
        <v>677</v>
      </c>
      <c r="D11" s="3">
        <v>5</v>
      </c>
      <c r="E11" s="4" t="s">
        <v>15</v>
      </c>
      <c r="F11" s="4">
        <f t="shared" si="0"/>
        <v>3000</v>
      </c>
      <c r="G11" s="132">
        <v>963</v>
      </c>
      <c r="H11" s="132">
        <f t="shared" si="1"/>
        <v>2889000</v>
      </c>
      <c r="I11" s="4"/>
      <c r="J11" s="4"/>
      <c r="K11" s="4"/>
      <c r="L11" s="4"/>
      <c r="M11" s="4"/>
      <c r="N11" s="4">
        <v>3000</v>
      </c>
      <c r="O11" s="4"/>
      <c r="P11" s="4"/>
      <c r="Q11" s="4"/>
      <c r="R11" s="4"/>
      <c r="S11" s="4"/>
      <c r="T11" s="4"/>
      <c r="U11" s="4"/>
      <c r="V11" s="4"/>
    </row>
    <row r="12" spans="1:22" ht="78.75" x14ac:dyDescent="0.25">
      <c r="A12" s="4"/>
      <c r="B12" s="4" t="s">
        <v>81</v>
      </c>
      <c r="C12" s="128" t="s">
        <v>685</v>
      </c>
      <c r="D12" s="3">
        <v>5</v>
      </c>
      <c r="E12" s="4" t="s">
        <v>15</v>
      </c>
      <c r="F12" s="4">
        <f t="shared" si="0"/>
        <v>460</v>
      </c>
      <c r="G12" s="132">
        <v>3210</v>
      </c>
      <c r="H12" s="132">
        <f t="shared" si="1"/>
        <v>1476600</v>
      </c>
      <c r="I12" s="4"/>
      <c r="J12" s="4"/>
      <c r="K12" s="4"/>
      <c r="L12" s="4"/>
      <c r="M12" s="4"/>
      <c r="N12" s="4">
        <v>200</v>
      </c>
      <c r="O12" s="4">
        <v>200</v>
      </c>
      <c r="P12" s="4">
        <v>30</v>
      </c>
      <c r="Q12" s="4">
        <v>30</v>
      </c>
      <c r="R12" s="4"/>
      <c r="S12" s="4"/>
      <c r="T12" s="4"/>
      <c r="U12" s="4"/>
      <c r="V12" s="4"/>
    </row>
    <row r="13" spans="1:22" ht="78.75" x14ac:dyDescent="0.25">
      <c r="A13" s="4"/>
      <c r="B13" s="4" t="s">
        <v>81</v>
      </c>
      <c r="C13" s="128" t="s">
        <v>684</v>
      </c>
      <c r="D13" s="3">
        <v>6</v>
      </c>
      <c r="E13" s="4" t="s">
        <v>15</v>
      </c>
      <c r="F13" s="4">
        <f t="shared" si="0"/>
        <v>180</v>
      </c>
      <c r="G13" s="132">
        <v>4548</v>
      </c>
      <c r="H13" s="132">
        <f t="shared" si="1"/>
        <v>818640</v>
      </c>
      <c r="I13" s="4"/>
      <c r="J13" s="4"/>
      <c r="K13" s="4"/>
      <c r="L13" s="4"/>
      <c r="M13" s="4"/>
      <c r="N13" s="4">
        <v>90</v>
      </c>
      <c r="O13" s="4"/>
      <c r="P13" s="4">
        <v>30</v>
      </c>
      <c r="Q13" s="4">
        <v>30</v>
      </c>
      <c r="R13" s="4"/>
      <c r="S13" s="4">
        <v>30</v>
      </c>
      <c r="T13" s="4"/>
      <c r="U13" s="4"/>
      <c r="V13" s="4"/>
    </row>
    <row r="14" spans="1:22" ht="94.5" x14ac:dyDescent="0.25">
      <c r="A14" s="4"/>
      <c r="B14" s="4" t="s">
        <v>82</v>
      </c>
      <c r="C14" s="128" t="s">
        <v>683</v>
      </c>
      <c r="D14" s="3">
        <v>5</v>
      </c>
      <c r="E14" s="4" t="s">
        <v>15</v>
      </c>
      <c r="F14" s="4">
        <f t="shared" si="0"/>
        <v>1140</v>
      </c>
      <c r="G14" s="132">
        <v>1605</v>
      </c>
      <c r="H14" s="132">
        <f t="shared" si="1"/>
        <v>1829700</v>
      </c>
      <c r="I14" s="4"/>
      <c r="J14" s="4"/>
      <c r="K14" s="4">
        <v>100</v>
      </c>
      <c r="L14" s="4"/>
      <c r="M14" s="4"/>
      <c r="N14" s="4">
        <v>400</v>
      </c>
      <c r="O14" s="4">
        <v>400</v>
      </c>
      <c r="P14" s="4">
        <v>120</v>
      </c>
      <c r="Q14" s="4">
        <v>120</v>
      </c>
      <c r="R14" s="4"/>
      <c r="S14" s="4"/>
      <c r="T14" s="4"/>
      <c r="U14" s="4"/>
      <c r="V14" s="4"/>
    </row>
    <row r="15" spans="1:22" ht="78.75" x14ac:dyDescent="0.25">
      <c r="A15" s="4"/>
      <c r="B15" s="4" t="s">
        <v>101</v>
      </c>
      <c r="C15" s="128" t="s">
        <v>682</v>
      </c>
      <c r="D15" s="3">
        <v>5</v>
      </c>
      <c r="E15" s="4" t="s">
        <v>15</v>
      </c>
      <c r="F15" s="4">
        <f t="shared" si="0"/>
        <v>240</v>
      </c>
      <c r="G15" s="132">
        <v>1498</v>
      </c>
      <c r="H15" s="132">
        <f t="shared" si="1"/>
        <v>359520</v>
      </c>
      <c r="I15" s="4"/>
      <c r="J15" s="4"/>
      <c r="K15" s="4"/>
      <c r="L15" s="4"/>
      <c r="M15" s="4"/>
      <c r="N15" s="4"/>
      <c r="O15" s="4"/>
      <c r="P15" s="4">
        <v>120</v>
      </c>
      <c r="Q15" s="4">
        <v>120</v>
      </c>
      <c r="R15" s="4"/>
      <c r="S15" s="4"/>
      <c r="T15" s="4"/>
      <c r="U15" s="4"/>
      <c r="V15" s="4"/>
    </row>
    <row r="16" spans="1:22" ht="90" x14ac:dyDescent="0.25">
      <c r="A16" s="4"/>
      <c r="B16" s="4" t="s">
        <v>84</v>
      </c>
      <c r="C16" s="3" t="s">
        <v>699</v>
      </c>
      <c r="D16" s="3">
        <v>5</v>
      </c>
      <c r="E16" s="4" t="s">
        <v>15</v>
      </c>
      <c r="F16" s="4">
        <f t="shared" si="0"/>
        <v>55</v>
      </c>
      <c r="G16" s="132">
        <v>800</v>
      </c>
      <c r="H16" s="132">
        <f t="shared" si="1"/>
        <v>44000</v>
      </c>
      <c r="I16" s="4"/>
      <c r="J16" s="4"/>
      <c r="K16" s="4">
        <v>20</v>
      </c>
      <c r="L16" s="4"/>
      <c r="M16" s="4"/>
      <c r="N16" s="4"/>
      <c r="O16" s="4"/>
      <c r="P16" s="4"/>
      <c r="Q16" s="4"/>
      <c r="R16" s="4"/>
      <c r="S16" s="4">
        <v>35</v>
      </c>
      <c r="T16" s="4"/>
      <c r="U16" s="4"/>
      <c r="V16" s="4"/>
    </row>
    <row r="17" spans="1:22" ht="299.25" x14ac:dyDescent="0.25">
      <c r="A17" s="4"/>
      <c r="B17" s="4" t="s">
        <v>84</v>
      </c>
      <c r="C17" s="128" t="s">
        <v>678</v>
      </c>
      <c r="D17" s="3">
        <v>3</v>
      </c>
      <c r="E17" s="4" t="s">
        <v>15</v>
      </c>
      <c r="F17" s="4">
        <f t="shared" si="0"/>
        <v>160</v>
      </c>
      <c r="G17" s="132">
        <v>1177</v>
      </c>
      <c r="H17" s="132">
        <f t="shared" si="1"/>
        <v>188320</v>
      </c>
      <c r="I17" s="4"/>
      <c r="J17" s="4"/>
      <c r="K17" s="4"/>
      <c r="L17" s="4"/>
      <c r="M17" s="4">
        <v>40</v>
      </c>
      <c r="N17" s="4">
        <v>50</v>
      </c>
      <c r="O17" s="4"/>
      <c r="P17" s="4">
        <v>20</v>
      </c>
      <c r="Q17" s="4">
        <v>50</v>
      </c>
      <c r="R17" s="4"/>
      <c r="S17" s="4"/>
      <c r="T17" s="4"/>
      <c r="U17" s="4"/>
      <c r="V17" s="4"/>
    </row>
    <row r="18" spans="1:22" ht="30" x14ac:dyDescent="0.25">
      <c r="A18" s="4"/>
      <c r="B18" s="3" t="s">
        <v>101</v>
      </c>
      <c r="C18" s="3" t="s">
        <v>102</v>
      </c>
      <c r="D18" s="3">
        <v>5</v>
      </c>
      <c r="E18" s="4" t="s">
        <v>15</v>
      </c>
      <c r="F18" s="4">
        <f t="shared" si="0"/>
        <v>720</v>
      </c>
      <c r="G18" s="132">
        <v>1498</v>
      </c>
      <c r="H18" s="132">
        <f t="shared" si="1"/>
        <v>1078560</v>
      </c>
      <c r="I18" s="4"/>
      <c r="J18" s="4"/>
      <c r="K18" s="4">
        <v>100</v>
      </c>
      <c r="L18" s="4"/>
      <c r="M18" s="4">
        <v>80</v>
      </c>
      <c r="N18" s="4"/>
      <c r="O18" s="4"/>
      <c r="P18" s="4">
        <v>120</v>
      </c>
      <c r="Q18" s="4">
        <v>120</v>
      </c>
      <c r="R18" s="4"/>
      <c r="S18" s="4">
        <v>200</v>
      </c>
      <c r="T18" s="4">
        <v>100</v>
      </c>
      <c r="U18" s="4"/>
      <c r="V18" s="4"/>
    </row>
    <row r="19" spans="1:22" ht="94.5" x14ac:dyDescent="0.25">
      <c r="A19" s="4"/>
      <c r="B19" s="4" t="s">
        <v>82</v>
      </c>
      <c r="C19" s="128" t="s">
        <v>679</v>
      </c>
      <c r="D19" s="3">
        <v>5</v>
      </c>
      <c r="E19" s="4" t="s">
        <v>15</v>
      </c>
      <c r="F19" s="4">
        <f t="shared" si="0"/>
        <v>520</v>
      </c>
      <c r="G19" s="132">
        <v>2140</v>
      </c>
      <c r="H19" s="132">
        <f t="shared" si="1"/>
        <v>1112800</v>
      </c>
      <c r="I19" s="4"/>
      <c r="J19" s="4"/>
      <c r="K19" s="4"/>
      <c r="L19" s="4"/>
      <c r="M19" s="4">
        <v>80</v>
      </c>
      <c r="N19" s="4"/>
      <c r="O19" s="4"/>
      <c r="P19" s="4">
        <v>120</v>
      </c>
      <c r="Q19" s="4">
        <v>120</v>
      </c>
      <c r="R19" s="4"/>
      <c r="S19" s="4">
        <v>200</v>
      </c>
      <c r="T19" s="4"/>
      <c r="U19" s="4"/>
      <c r="V19" s="4"/>
    </row>
    <row r="20" spans="1:22" ht="94.5" x14ac:dyDescent="0.25">
      <c r="A20" s="4"/>
      <c r="B20" s="4" t="s">
        <v>103</v>
      </c>
      <c r="C20" s="128" t="s">
        <v>680</v>
      </c>
      <c r="D20" s="3">
        <v>5</v>
      </c>
      <c r="E20" s="4" t="s">
        <v>15</v>
      </c>
      <c r="F20" s="4">
        <f t="shared" si="0"/>
        <v>230</v>
      </c>
      <c r="G20" s="132">
        <v>642</v>
      </c>
      <c r="H20" s="132">
        <f t="shared" si="1"/>
        <v>147660</v>
      </c>
      <c r="I20" s="4"/>
      <c r="J20" s="4"/>
      <c r="K20" s="4"/>
      <c r="L20" s="4"/>
      <c r="M20" s="4">
        <v>80</v>
      </c>
      <c r="N20" s="4"/>
      <c r="O20" s="4"/>
      <c r="P20" s="4">
        <v>30</v>
      </c>
      <c r="Q20" s="4">
        <v>120</v>
      </c>
      <c r="R20" s="4"/>
      <c r="S20" s="4"/>
      <c r="T20" s="4"/>
      <c r="U20" s="4"/>
      <c r="V20" s="4"/>
    </row>
    <row r="21" spans="1:22" ht="94.5" x14ac:dyDescent="0.25">
      <c r="A21" s="4"/>
      <c r="B21" s="4" t="s">
        <v>104</v>
      </c>
      <c r="C21" s="128" t="s">
        <v>681</v>
      </c>
      <c r="D21" s="3">
        <v>10</v>
      </c>
      <c r="E21" s="4" t="s">
        <v>15</v>
      </c>
      <c r="F21" s="4">
        <f t="shared" si="0"/>
        <v>150</v>
      </c>
      <c r="G21" s="132">
        <v>2675</v>
      </c>
      <c r="H21" s="132">
        <f t="shared" si="1"/>
        <v>401250</v>
      </c>
      <c r="I21" s="4"/>
      <c r="J21" s="4"/>
      <c r="K21" s="4"/>
      <c r="L21" s="4"/>
      <c r="M21" s="4"/>
      <c r="N21" s="4">
        <v>90</v>
      </c>
      <c r="O21" s="4"/>
      <c r="P21" s="4">
        <v>30</v>
      </c>
      <c r="Q21" s="4">
        <v>30</v>
      </c>
      <c r="R21" s="4"/>
      <c r="S21" s="4"/>
      <c r="T21" s="4"/>
      <c r="U21" s="4"/>
      <c r="V21" s="4"/>
    </row>
    <row r="22" spans="1:22" ht="75" x14ac:dyDescent="0.25">
      <c r="A22" s="4"/>
      <c r="B22" s="4" t="s">
        <v>105</v>
      </c>
      <c r="C22" s="3" t="s">
        <v>694</v>
      </c>
      <c r="D22" s="3">
        <v>5</v>
      </c>
      <c r="E22" s="4" t="s">
        <v>15</v>
      </c>
      <c r="F22" s="4">
        <f t="shared" si="0"/>
        <v>24</v>
      </c>
      <c r="G22" s="132">
        <v>2500</v>
      </c>
      <c r="H22" s="132">
        <f t="shared" si="1"/>
        <v>60000</v>
      </c>
      <c r="I22" s="4"/>
      <c r="J22" s="4"/>
      <c r="K22" s="4"/>
      <c r="L22" s="4"/>
      <c r="M22" s="4"/>
      <c r="N22" s="4">
        <v>15</v>
      </c>
      <c r="O22" s="4"/>
      <c r="P22" s="4"/>
      <c r="Q22" s="4"/>
      <c r="R22" s="4"/>
      <c r="S22" s="4">
        <v>4</v>
      </c>
      <c r="T22" s="4">
        <v>5</v>
      </c>
      <c r="U22" s="4"/>
      <c r="V22" s="4"/>
    </row>
    <row r="23" spans="1:22" ht="78.75" x14ac:dyDescent="0.25">
      <c r="A23" s="4"/>
      <c r="B23" s="4" t="s">
        <v>105</v>
      </c>
      <c r="C23" s="128" t="s">
        <v>686</v>
      </c>
      <c r="D23" s="3">
        <v>3</v>
      </c>
      <c r="E23" s="4" t="s">
        <v>15</v>
      </c>
      <c r="F23" s="4">
        <f t="shared" si="0"/>
        <v>44</v>
      </c>
      <c r="G23" s="132">
        <v>3210</v>
      </c>
      <c r="H23" s="132">
        <f t="shared" si="1"/>
        <v>141240</v>
      </c>
      <c r="I23" s="4"/>
      <c r="J23" s="4"/>
      <c r="K23" s="4"/>
      <c r="L23" s="4"/>
      <c r="M23" s="4"/>
      <c r="N23" s="4">
        <v>15</v>
      </c>
      <c r="O23" s="4"/>
      <c r="P23" s="4">
        <v>10</v>
      </c>
      <c r="Q23" s="4">
        <v>10</v>
      </c>
      <c r="R23" s="4"/>
      <c r="S23" s="4">
        <v>4</v>
      </c>
      <c r="T23" s="4">
        <v>5</v>
      </c>
      <c r="U23" s="4"/>
      <c r="V23" s="4"/>
    </row>
    <row r="24" spans="1:22" ht="63" x14ac:dyDescent="0.25">
      <c r="A24" s="4"/>
      <c r="B24" s="4" t="s">
        <v>108</v>
      </c>
      <c r="C24" s="129" t="s">
        <v>688</v>
      </c>
      <c r="D24" s="3">
        <v>5</v>
      </c>
      <c r="E24" s="4" t="s">
        <v>695</v>
      </c>
      <c r="F24" s="4">
        <v>900</v>
      </c>
      <c r="G24" s="133">
        <v>2715</v>
      </c>
      <c r="H24" s="133">
        <f t="shared" si="1"/>
        <v>2443500</v>
      </c>
      <c r="I24" s="4"/>
      <c r="J24" s="4"/>
      <c r="K24" s="4"/>
      <c r="L24" s="4"/>
      <c r="M24" s="4">
        <v>20</v>
      </c>
      <c r="N24" s="4"/>
      <c r="O24" s="4"/>
      <c r="P24" s="4"/>
      <c r="Q24" s="4"/>
      <c r="R24" s="4"/>
      <c r="S24" s="4"/>
      <c r="T24" s="4"/>
      <c r="U24" s="4"/>
      <c r="V24" s="4"/>
    </row>
    <row r="25" spans="1:22" ht="180" x14ac:dyDescent="0.25">
      <c r="A25" s="4"/>
      <c r="B25" s="4" t="s">
        <v>109</v>
      </c>
      <c r="C25" s="3" t="s">
        <v>696</v>
      </c>
      <c r="D25" s="3">
        <v>5</v>
      </c>
      <c r="E25" s="4" t="s">
        <v>15</v>
      </c>
      <c r="F25" s="4">
        <f t="shared" si="0"/>
        <v>590</v>
      </c>
      <c r="G25" s="132">
        <v>8500</v>
      </c>
      <c r="H25" s="132">
        <f t="shared" si="1"/>
        <v>5015000</v>
      </c>
      <c r="I25" s="4"/>
      <c r="J25" s="4"/>
      <c r="K25" s="4">
        <v>500</v>
      </c>
      <c r="L25" s="4"/>
      <c r="M25" s="4"/>
      <c r="N25" s="4">
        <v>90</v>
      </c>
      <c r="O25" s="4"/>
      <c r="P25" s="4"/>
      <c r="Q25" s="4"/>
      <c r="R25" s="4"/>
      <c r="S25" s="4"/>
      <c r="T25" s="4"/>
      <c r="U25" s="4"/>
      <c r="V25" s="4"/>
    </row>
    <row r="26" spans="1:22" ht="105" x14ac:dyDescent="0.25">
      <c r="A26" s="4"/>
      <c r="B26" s="4" t="s">
        <v>112</v>
      </c>
      <c r="C26" s="3" t="s">
        <v>700</v>
      </c>
      <c r="D26" s="3">
        <v>3</v>
      </c>
      <c r="E26" s="4" t="s">
        <v>15</v>
      </c>
      <c r="F26" s="4">
        <f t="shared" si="0"/>
        <v>300</v>
      </c>
      <c r="G26" s="132">
        <v>500</v>
      </c>
      <c r="H26" s="132">
        <f t="shared" si="1"/>
        <v>150000</v>
      </c>
      <c r="I26" s="4"/>
      <c r="J26" s="4"/>
      <c r="K26" s="4">
        <v>300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0" x14ac:dyDescent="0.25">
      <c r="A27" s="4"/>
      <c r="B27" s="3" t="s">
        <v>138</v>
      </c>
      <c r="C27" s="3" t="s">
        <v>139</v>
      </c>
      <c r="D27" s="3"/>
      <c r="E27" s="4" t="s">
        <v>27</v>
      </c>
      <c r="F27" s="4">
        <v>55.3</v>
      </c>
      <c r="G27" s="132">
        <v>7500</v>
      </c>
      <c r="H27" s="132">
        <f t="shared" si="1"/>
        <v>414750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>
        <v>12</v>
      </c>
      <c r="T27" s="4">
        <v>5</v>
      </c>
      <c r="U27" s="4"/>
      <c r="V27" s="4"/>
    </row>
    <row r="28" spans="1:22" ht="90" x14ac:dyDescent="0.25">
      <c r="A28" s="4"/>
      <c r="B28" s="4" t="s">
        <v>697</v>
      </c>
      <c r="C28" s="3" t="s">
        <v>701</v>
      </c>
      <c r="D28" s="3">
        <v>5</v>
      </c>
      <c r="E28" s="4" t="s">
        <v>15</v>
      </c>
      <c r="F28" s="4">
        <f t="shared" si="0"/>
        <v>20</v>
      </c>
      <c r="G28" s="132">
        <v>9500</v>
      </c>
      <c r="H28" s="132">
        <f t="shared" si="1"/>
        <v>190000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>
        <v>20</v>
      </c>
      <c r="T28" s="4"/>
      <c r="U28" s="4"/>
      <c r="V28" s="4"/>
    </row>
    <row r="29" spans="1:22" ht="45" x14ac:dyDescent="0.25">
      <c r="A29" s="4"/>
      <c r="B29" s="4" t="s">
        <v>697</v>
      </c>
      <c r="C29" s="3" t="s">
        <v>702</v>
      </c>
      <c r="D29" s="3">
        <v>5</v>
      </c>
      <c r="E29" s="4" t="s">
        <v>15</v>
      </c>
      <c r="F29" s="4">
        <f t="shared" si="0"/>
        <v>4</v>
      </c>
      <c r="G29" s="132">
        <v>9500</v>
      </c>
      <c r="H29" s="132">
        <f t="shared" si="1"/>
        <v>38000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>
        <v>4</v>
      </c>
      <c r="T29" s="4"/>
      <c r="U29" s="4"/>
      <c r="V29" s="4"/>
    </row>
    <row r="30" spans="1:22" ht="180" x14ac:dyDescent="0.25">
      <c r="A30" s="4"/>
      <c r="B30" s="4" t="s">
        <v>140</v>
      </c>
      <c r="C30" s="3" t="s">
        <v>698</v>
      </c>
      <c r="D30" s="3">
        <v>5</v>
      </c>
      <c r="E30" s="4" t="s">
        <v>15</v>
      </c>
      <c r="F30" s="4">
        <v>7</v>
      </c>
      <c r="G30" s="132">
        <v>2223</v>
      </c>
      <c r="H30" s="132">
        <f t="shared" si="1"/>
        <v>15561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>
        <v>3</v>
      </c>
      <c r="T30" s="4"/>
      <c r="U30" s="4"/>
      <c r="V30" s="4"/>
    </row>
    <row r="31" spans="1:22" ht="94.5" x14ac:dyDescent="0.25">
      <c r="A31" s="4"/>
      <c r="B31" s="4" t="s">
        <v>150</v>
      </c>
      <c r="C31" s="128" t="s">
        <v>689</v>
      </c>
      <c r="D31" s="3">
        <v>3</v>
      </c>
      <c r="E31" s="4" t="s">
        <v>15</v>
      </c>
      <c r="F31" s="4">
        <f t="shared" si="0"/>
        <v>100</v>
      </c>
      <c r="G31" s="132">
        <v>963</v>
      </c>
      <c r="H31" s="132">
        <f t="shared" si="1"/>
        <v>96300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>
        <v>100</v>
      </c>
      <c r="U31" s="4"/>
      <c r="V31" s="4"/>
    </row>
    <row r="32" spans="1:22" ht="78.75" x14ac:dyDescent="0.25">
      <c r="A32" s="4"/>
      <c r="B32" s="4" t="s">
        <v>151</v>
      </c>
      <c r="C32" s="128" t="s">
        <v>687</v>
      </c>
      <c r="D32" s="3">
        <v>3</v>
      </c>
      <c r="E32" s="4" t="s">
        <v>153</v>
      </c>
      <c r="F32" s="4">
        <f t="shared" si="0"/>
        <v>50</v>
      </c>
      <c r="G32" s="132">
        <v>9500</v>
      </c>
      <c r="H32" s="132">
        <f t="shared" si="1"/>
        <v>475000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>
        <v>50</v>
      </c>
      <c r="U32" s="4"/>
      <c r="V32" s="4"/>
    </row>
    <row r="33" spans="1:22" x14ac:dyDescent="0.25">
      <c r="A33" s="4"/>
      <c r="B33" s="130" t="s">
        <v>152</v>
      </c>
      <c r="C33" s="3"/>
      <c r="D33" s="3"/>
      <c r="E33" s="4"/>
      <c r="F33" s="4"/>
      <c r="G33" s="132"/>
      <c r="H33" s="132">
        <f>SUM(H6:H32)</f>
        <v>28790351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</sheetData>
  <mergeCells count="8">
    <mergeCell ref="F4:H4"/>
    <mergeCell ref="U4:V4"/>
    <mergeCell ref="C1:I1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workbookViewId="0">
      <pane ySplit="8" topLeftCell="A29" activePane="bottomLeft" state="frozen"/>
      <selection pane="bottomLeft" activeCell="C32" sqref="C32:S32"/>
    </sheetView>
  </sheetViews>
  <sheetFormatPr defaultRowHeight="15" x14ac:dyDescent="0.25"/>
  <cols>
    <col min="2" max="2" width="20.28515625" style="1" customWidth="1"/>
    <col min="3" max="3" width="23.5703125" customWidth="1"/>
    <col min="4" max="4" width="8.85546875" customWidth="1"/>
    <col min="5" max="5" width="0.140625" customWidth="1"/>
    <col min="6" max="6" width="5.28515625" hidden="1" customWidth="1"/>
    <col min="7" max="7" width="4.85546875" hidden="1" customWidth="1"/>
    <col min="8" max="8" width="4" hidden="1" customWidth="1"/>
    <col min="9" max="9" width="5.7109375" hidden="1" customWidth="1"/>
    <col min="10" max="10" width="7" hidden="1" customWidth="1"/>
    <col min="11" max="11" width="7.7109375" hidden="1" customWidth="1"/>
    <col min="12" max="12" width="7.5703125" hidden="1" customWidth="1"/>
    <col min="13" max="13" width="8.140625" hidden="1" customWidth="1"/>
    <col min="14" max="14" width="8.7109375" hidden="1" customWidth="1"/>
    <col min="15" max="15" width="9.85546875" hidden="1" customWidth="1"/>
    <col min="16" max="16" width="10.85546875" hidden="1" customWidth="1"/>
    <col min="17" max="17" width="10.42578125" customWidth="1"/>
    <col min="19" max="20" width="15" customWidth="1"/>
    <col min="21" max="21" width="18.7109375" customWidth="1"/>
  </cols>
  <sheetData>
    <row r="1" spans="1:21" x14ac:dyDescent="0.25">
      <c r="A1" s="31"/>
      <c r="B1" s="69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67" t="s">
        <v>193</v>
      </c>
    </row>
    <row r="2" spans="1:21" x14ac:dyDescent="0.25">
      <c r="A2" s="31"/>
      <c r="B2" s="69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67" t="s">
        <v>194</v>
      </c>
    </row>
    <row r="3" spans="1:21" x14ac:dyDescent="0.25">
      <c r="A3" s="31"/>
      <c r="B3" s="6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67" t="s">
        <v>195</v>
      </c>
    </row>
    <row r="4" spans="1:21" x14ac:dyDescent="0.25">
      <c r="A4" s="31"/>
      <c r="B4" s="69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68" t="s">
        <v>482</v>
      </c>
    </row>
    <row r="5" spans="1:21" x14ac:dyDescent="0.25">
      <c r="A5" s="31"/>
      <c r="B5" s="69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1" x14ac:dyDescent="0.25">
      <c r="A6" s="31"/>
      <c r="B6" s="152" t="s">
        <v>478</v>
      </c>
      <c r="C6" s="152"/>
      <c r="D6" s="152"/>
      <c r="E6" s="152"/>
      <c r="F6" s="152"/>
      <c r="G6" s="152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1:21" x14ac:dyDescent="0.25">
      <c r="A7" s="31"/>
      <c r="B7" s="73" t="s">
        <v>390</v>
      </c>
      <c r="C7" s="73"/>
      <c r="D7" s="73"/>
      <c r="E7" s="73"/>
      <c r="F7" s="73"/>
      <c r="G7" s="73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ht="45.75" customHeight="1" x14ac:dyDescent="0.25">
      <c r="A8" s="142" t="s">
        <v>198</v>
      </c>
      <c r="B8" s="143" t="s">
        <v>21</v>
      </c>
      <c r="C8" s="144" t="s">
        <v>1</v>
      </c>
      <c r="D8" s="144" t="s">
        <v>2</v>
      </c>
      <c r="E8" s="52" t="s">
        <v>31</v>
      </c>
      <c r="F8" s="51" t="s">
        <v>5</v>
      </c>
      <c r="G8" s="52" t="s">
        <v>20</v>
      </c>
      <c r="H8" s="51" t="s">
        <v>57</v>
      </c>
      <c r="I8" s="51" t="s">
        <v>71</v>
      </c>
      <c r="J8" s="51" t="s">
        <v>73</v>
      </c>
      <c r="K8" s="51" t="s">
        <v>96</v>
      </c>
      <c r="L8" s="51" t="s">
        <v>99</v>
      </c>
      <c r="M8" s="51" t="s">
        <v>106</v>
      </c>
      <c r="N8" s="51" t="s">
        <v>113</v>
      </c>
      <c r="O8" s="51" t="s">
        <v>114</v>
      </c>
      <c r="P8" s="51" t="s">
        <v>144</v>
      </c>
      <c r="Q8" s="153" t="s">
        <v>363</v>
      </c>
      <c r="R8" s="153"/>
      <c r="S8" s="153"/>
      <c r="T8" s="141" t="s">
        <v>343</v>
      </c>
      <c r="U8" s="141"/>
    </row>
    <row r="9" spans="1:21" x14ac:dyDescent="0.25">
      <c r="A9" s="142"/>
      <c r="B9" s="143"/>
      <c r="C9" s="144"/>
      <c r="D9" s="144"/>
      <c r="E9" s="52"/>
      <c r="F9" s="52" t="s">
        <v>13</v>
      </c>
      <c r="G9" s="52" t="s">
        <v>13</v>
      </c>
      <c r="H9" s="52" t="s">
        <v>13</v>
      </c>
      <c r="I9" s="52" t="s">
        <v>13</v>
      </c>
      <c r="J9" s="52" t="s">
        <v>13</v>
      </c>
      <c r="K9" s="52" t="s">
        <v>13</v>
      </c>
      <c r="L9" s="52" t="s">
        <v>13</v>
      </c>
      <c r="M9" s="52" t="s">
        <v>13</v>
      </c>
      <c r="N9" s="52" t="s">
        <v>13</v>
      </c>
      <c r="O9" s="52" t="s">
        <v>13</v>
      </c>
      <c r="P9" s="52" t="s">
        <v>13</v>
      </c>
      <c r="Q9" s="52" t="s">
        <v>191</v>
      </c>
      <c r="R9" s="55" t="s">
        <v>3</v>
      </c>
      <c r="S9" s="55" t="s">
        <v>4</v>
      </c>
      <c r="T9" s="52" t="s">
        <v>191</v>
      </c>
      <c r="U9" s="55" t="s">
        <v>4</v>
      </c>
    </row>
    <row r="10" spans="1:21" ht="60" x14ac:dyDescent="0.25">
      <c r="A10" s="52">
        <v>1</v>
      </c>
      <c r="B10" s="51" t="s">
        <v>28</v>
      </c>
      <c r="C10" s="71" t="s">
        <v>376</v>
      </c>
      <c r="D10" s="52" t="s">
        <v>15</v>
      </c>
      <c r="E10" s="52">
        <v>365</v>
      </c>
      <c r="F10" s="52">
        <v>500</v>
      </c>
      <c r="G10" s="52">
        <v>60</v>
      </c>
      <c r="H10" s="52">
        <v>30</v>
      </c>
      <c r="I10" s="52"/>
      <c r="J10" s="52">
        <v>500</v>
      </c>
      <c r="K10" s="52">
        <v>500</v>
      </c>
      <c r="L10" s="52">
        <v>200</v>
      </c>
      <c r="M10" s="52"/>
      <c r="N10" s="52">
        <v>100</v>
      </c>
      <c r="O10" s="52">
        <v>180</v>
      </c>
      <c r="P10" s="52">
        <v>100</v>
      </c>
      <c r="Q10" s="52">
        <f>E10+F10+G10+H10+I10+J10+K10+L10+M10+N10+O10+P10</f>
        <v>2535</v>
      </c>
      <c r="R10" s="52">
        <v>107</v>
      </c>
      <c r="S10" s="70">
        <f>Q10*R10</f>
        <v>271245</v>
      </c>
      <c r="T10" s="52">
        <f>Q10</f>
        <v>2535</v>
      </c>
      <c r="U10" s="70">
        <f>T10*R10</f>
        <v>271245</v>
      </c>
    </row>
    <row r="11" spans="1:21" ht="102.6" customHeight="1" x14ac:dyDescent="0.25">
      <c r="A11" s="52">
        <v>2</v>
      </c>
      <c r="B11" s="51" t="s">
        <v>29</v>
      </c>
      <c r="C11" s="69" t="s">
        <v>381</v>
      </c>
      <c r="D11" s="52" t="s">
        <v>24</v>
      </c>
      <c r="E11" s="52">
        <v>365</v>
      </c>
      <c r="F11" s="52">
        <v>200</v>
      </c>
      <c r="G11" s="52">
        <v>200</v>
      </c>
      <c r="H11" s="52">
        <v>40</v>
      </c>
      <c r="I11" s="52">
        <v>300</v>
      </c>
      <c r="J11" s="52">
        <v>200</v>
      </c>
      <c r="K11" s="52">
        <v>200</v>
      </c>
      <c r="L11" s="52">
        <v>400</v>
      </c>
      <c r="M11" s="52">
        <v>400</v>
      </c>
      <c r="N11" s="52">
        <v>10</v>
      </c>
      <c r="O11" s="52">
        <v>180</v>
      </c>
      <c r="P11" s="52">
        <v>400</v>
      </c>
      <c r="Q11" s="52">
        <f t="shared" ref="Q11:Q24" si="0">E11+F11+G11+H11+I11+J11+K11+L11+M11+N11+O11+P11</f>
        <v>2895</v>
      </c>
      <c r="R11" s="52">
        <v>267.5</v>
      </c>
      <c r="S11" s="70">
        <f t="shared" ref="S11:S26" si="1">Q11*R11</f>
        <v>774412.5</v>
      </c>
      <c r="T11" s="52">
        <f t="shared" ref="T11:T26" si="2">Q11</f>
        <v>2895</v>
      </c>
      <c r="U11" s="70">
        <f t="shared" ref="U11:U26" si="3">T11*R11</f>
        <v>774412.5</v>
      </c>
    </row>
    <row r="12" spans="1:21" ht="75" x14ac:dyDescent="0.25">
      <c r="A12" s="52">
        <v>3</v>
      </c>
      <c r="B12" s="51" t="s">
        <v>83</v>
      </c>
      <c r="C12" s="57" t="s">
        <v>377</v>
      </c>
      <c r="D12" s="52" t="s">
        <v>15</v>
      </c>
      <c r="E12" s="52">
        <v>365</v>
      </c>
      <c r="F12" s="52">
        <v>200</v>
      </c>
      <c r="G12" s="52">
        <v>60</v>
      </c>
      <c r="H12" s="52">
        <v>40</v>
      </c>
      <c r="I12" s="52">
        <v>200</v>
      </c>
      <c r="J12" s="52">
        <v>200</v>
      </c>
      <c r="K12" s="52">
        <v>200</v>
      </c>
      <c r="L12" s="52">
        <v>350</v>
      </c>
      <c r="M12" s="52">
        <v>350</v>
      </c>
      <c r="N12" s="52">
        <v>10</v>
      </c>
      <c r="O12" s="52">
        <v>50</v>
      </c>
      <c r="P12" s="52">
        <v>100</v>
      </c>
      <c r="Q12" s="52">
        <f t="shared" si="0"/>
        <v>2125</v>
      </c>
      <c r="R12" s="52">
        <v>278</v>
      </c>
      <c r="S12" s="70">
        <f t="shared" si="1"/>
        <v>590750</v>
      </c>
      <c r="T12" s="52">
        <f t="shared" si="2"/>
        <v>2125</v>
      </c>
      <c r="U12" s="70">
        <f t="shared" si="3"/>
        <v>590750</v>
      </c>
    </row>
    <row r="13" spans="1:21" ht="285" x14ac:dyDescent="0.25">
      <c r="A13" s="52">
        <v>4</v>
      </c>
      <c r="B13" s="51" t="s">
        <v>98</v>
      </c>
      <c r="C13" s="69" t="s">
        <v>380</v>
      </c>
      <c r="D13" s="52" t="s">
        <v>30</v>
      </c>
      <c r="E13" s="52"/>
      <c r="F13" s="52"/>
      <c r="G13" s="52">
        <v>20</v>
      </c>
      <c r="H13" s="52"/>
      <c r="I13" s="52"/>
      <c r="J13" s="52"/>
      <c r="K13" s="52"/>
      <c r="L13" s="52"/>
      <c r="M13" s="52"/>
      <c r="N13" s="52"/>
      <c r="O13" s="52"/>
      <c r="P13" s="52"/>
      <c r="Q13" s="52">
        <f t="shared" si="0"/>
        <v>20</v>
      </c>
      <c r="R13" s="52">
        <v>835</v>
      </c>
      <c r="S13" s="70">
        <f t="shared" si="1"/>
        <v>16700</v>
      </c>
      <c r="T13" s="52">
        <f t="shared" si="2"/>
        <v>20</v>
      </c>
      <c r="U13" s="70">
        <f t="shared" si="3"/>
        <v>16700</v>
      </c>
    </row>
    <row r="14" spans="1:21" ht="210" x14ac:dyDescent="0.25">
      <c r="A14" s="52">
        <v>5</v>
      </c>
      <c r="B14" s="51" t="s">
        <v>374</v>
      </c>
      <c r="C14" s="69" t="s">
        <v>379</v>
      </c>
      <c r="D14" s="52" t="s">
        <v>15</v>
      </c>
      <c r="E14" s="52">
        <v>50</v>
      </c>
      <c r="F14" s="52"/>
      <c r="G14" s="52"/>
      <c r="H14" s="52"/>
      <c r="I14" s="52"/>
      <c r="J14" s="52"/>
      <c r="K14" s="52"/>
      <c r="L14" s="52">
        <v>25</v>
      </c>
      <c r="M14" s="52">
        <v>25</v>
      </c>
      <c r="N14" s="52"/>
      <c r="O14" s="52"/>
      <c r="P14" s="52"/>
      <c r="Q14" s="52">
        <f t="shared" si="0"/>
        <v>100</v>
      </c>
      <c r="R14" s="31">
        <v>450</v>
      </c>
      <c r="S14" s="70">
        <f t="shared" si="1"/>
        <v>45000</v>
      </c>
      <c r="T14" s="52">
        <f t="shared" si="2"/>
        <v>100</v>
      </c>
      <c r="U14" s="70">
        <f t="shared" si="3"/>
        <v>45000</v>
      </c>
    </row>
    <row r="15" spans="1:21" ht="30" x14ac:dyDescent="0.25">
      <c r="A15" s="52">
        <v>6</v>
      </c>
      <c r="B15" s="51" t="s">
        <v>375</v>
      </c>
      <c r="C15" s="52" t="s">
        <v>37</v>
      </c>
      <c r="D15" s="52" t="s">
        <v>38</v>
      </c>
      <c r="E15" s="52">
        <v>70</v>
      </c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>
        <f t="shared" si="0"/>
        <v>70</v>
      </c>
      <c r="R15" s="52">
        <v>80</v>
      </c>
      <c r="S15" s="70">
        <f t="shared" si="1"/>
        <v>5600</v>
      </c>
      <c r="T15" s="52">
        <f t="shared" si="2"/>
        <v>70</v>
      </c>
      <c r="U15" s="70">
        <f t="shared" si="3"/>
        <v>5600</v>
      </c>
    </row>
    <row r="16" spans="1:21" ht="225" x14ac:dyDescent="0.25">
      <c r="A16" s="52">
        <v>7</v>
      </c>
      <c r="B16" s="51" t="s">
        <v>375</v>
      </c>
      <c r="C16" s="69" t="s">
        <v>388</v>
      </c>
      <c r="D16" s="52" t="s">
        <v>38</v>
      </c>
      <c r="E16" s="52">
        <v>10</v>
      </c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f t="shared" si="0"/>
        <v>10</v>
      </c>
      <c r="R16" s="52">
        <v>450</v>
      </c>
      <c r="S16" s="70">
        <f t="shared" si="1"/>
        <v>4500</v>
      </c>
      <c r="T16" s="52">
        <f t="shared" si="2"/>
        <v>10</v>
      </c>
      <c r="U16" s="70">
        <f t="shared" si="3"/>
        <v>4500</v>
      </c>
    </row>
    <row r="17" spans="1:21" ht="45" x14ac:dyDescent="0.25">
      <c r="A17" s="52">
        <v>8</v>
      </c>
      <c r="B17" s="51" t="s">
        <v>56</v>
      </c>
      <c r="C17" s="51" t="s">
        <v>392</v>
      </c>
      <c r="D17" s="52" t="s">
        <v>38</v>
      </c>
      <c r="E17" s="52">
        <v>50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>
        <f t="shared" si="0"/>
        <v>50</v>
      </c>
      <c r="R17" s="52">
        <v>500</v>
      </c>
      <c r="S17" s="70">
        <f t="shared" si="1"/>
        <v>25000</v>
      </c>
      <c r="T17" s="52">
        <f t="shared" si="2"/>
        <v>50</v>
      </c>
      <c r="U17" s="70">
        <f t="shared" si="3"/>
        <v>25000</v>
      </c>
    </row>
    <row r="18" spans="1:21" ht="58.5" customHeight="1" x14ac:dyDescent="0.25">
      <c r="A18" s="52">
        <v>9</v>
      </c>
      <c r="B18" s="51" t="s">
        <v>78</v>
      </c>
      <c r="C18" s="69" t="s">
        <v>378</v>
      </c>
      <c r="D18" s="51" t="s">
        <v>27</v>
      </c>
      <c r="E18" s="52"/>
      <c r="F18" s="52">
        <v>200</v>
      </c>
      <c r="G18" s="52"/>
      <c r="H18" s="52"/>
      <c r="I18" s="52"/>
      <c r="J18" s="52">
        <v>200</v>
      </c>
      <c r="K18" s="52"/>
      <c r="L18" s="52"/>
      <c r="M18" s="52"/>
      <c r="N18" s="52"/>
      <c r="O18" s="52"/>
      <c r="P18" s="52"/>
      <c r="Q18" s="52">
        <f t="shared" si="0"/>
        <v>400</v>
      </c>
      <c r="R18" s="52">
        <v>210</v>
      </c>
      <c r="S18" s="70">
        <f t="shared" si="1"/>
        <v>84000</v>
      </c>
      <c r="T18" s="52">
        <f t="shared" si="2"/>
        <v>400</v>
      </c>
      <c r="U18" s="70">
        <f t="shared" si="3"/>
        <v>84000</v>
      </c>
    </row>
    <row r="19" spans="1:21" ht="30" x14ac:dyDescent="0.25">
      <c r="A19" s="52">
        <v>10</v>
      </c>
      <c r="B19" s="51" t="s">
        <v>58</v>
      </c>
      <c r="C19" s="52" t="s">
        <v>59</v>
      </c>
      <c r="D19" s="52" t="s">
        <v>60</v>
      </c>
      <c r="E19" s="52"/>
      <c r="F19" s="52">
        <v>120</v>
      </c>
      <c r="G19" s="52"/>
      <c r="H19" s="52">
        <v>100</v>
      </c>
      <c r="I19" s="52">
        <v>150</v>
      </c>
      <c r="J19" s="52">
        <v>120</v>
      </c>
      <c r="K19" s="52">
        <v>120</v>
      </c>
      <c r="L19" s="52"/>
      <c r="M19" s="52"/>
      <c r="N19" s="52"/>
      <c r="O19" s="52">
        <v>600</v>
      </c>
      <c r="P19" s="52">
        <v>72</v>
      </c>
      <c r="Q19" s="52">
        <f t="shared" si="0"/>
        <v>1282</v>
      </c>
      <c r="R19" s="52">
        <v>750</v>
      </c>
      <c r="S19" s="70">
        <f t="shared" si="1"/>
        <v>961500</v>
      </c>
      <c r="T19" s="52">
        <f t="shared" si="2"/>
        <v>1282</v>
      </c>
      <c r="U19" s="70">
        <f t="shared" si="3"/>
        <v>961500</v>
      </c>
    </row>
    <row r="20" spans="1:21" ht="195" x14ac:dyDescent="0.25">
      <c r="A20" s="52">
        <v>11</v>
      </c>
      <c r="B20" s="51" t="s">
        <v>61</v>
      </c>
      <c r="C20" s="51" t="s">
        <v>396</v>
      </c>
      <c r="D20" s="52" t="s">
        <v>60</v>
      </c>
      <c r="E20" s="52"/>
      <c r="F20" s="52"/>
      <c r="G20" s="52"/>
      <c r="H20" s="52">
        <v>800</v>
      </c>
      <c r="I20" s="52">
        <v>10000</v>
      </c>
      <c r="J20" s="52"/>
      <c r="K20" s="52"/>
      <c r="L20" s="52"/>
      <c r="M20" s="52"/>
      <c r="N20" s="52"/>
      <c r="O20" s="52"/>
      <c r="P20" s="52"/>
      <c r="Q20" s="52">
        <f t="shared" si="0"/>
        <v>10800</v>
      </c>
      <c r="R20" s="52">
        <v>75</v>
      </c>
      <c r="S20" s="70">
        <f t="shared" si="1"/>
        <v>810000</v>
      </c>
      <c r="T20" s="52">
        <f t="shared" si="2"/>
        <v>10800</v>
      </c>
      <c r="U20" s="70">
        <f t="shared" si="3"/>
        <v>810000</v>
      </c>
    </row>
    <row r="21" spans="1:21" ht="315" x14ac:dyDescent="0.25">
      <c r="A21" s="52">
        <v>12</v>
      </c>
      <c r="B21" s="51" t="s">
        <v>72</v>
      </c>
      <c r="C21" s="51" t="s">
        <v>393</v>
      </c>
      <c r="D21" s="52" t="s">
        <v>60</v>
      </c>
      <c r="E21" s="52"/>
      <c r="F21" s="52">
        <v>200</v>
      </c>
      <c r="G21" s="52"/>
      <c r="H21" s="52"/>
      <c r="I21" s="52">
        <v>1000</v>
      </c>
      <c r="J21" s="52">
        <v>200</v>
      </c>
      <c r="K21" s="52">
        <v>200</v>
      </c>
      <c r="L21" s="52">
        <v>100</v>
      </c>
      <c r="M21" s="52">
        <v>100</v>
      </c>
      <c r="N21" s="52">
        <v>50</v>
      </c>
      <c r="O21" s="52">
        <v>216</v>
      </c>
      <c r="P21" s="52">
        <v>600</v>
      </c>
      <c r="Q21" s="52">
        <f t="shared" si="0"/>
        <v>2666</v>
      </c>
      <c r="R21" s="52">
        <v>640</v>
      </c>
      <c r="S21" s="70">
        <f t="shared" si="1"/>
        <v>1706240</v>
      </c>
      <c r="T21" s="52">
        <f t="shared" si="2"/>
        <v>2666</v>
      </c>
      <c r="U21" s="70">
        <f t="shared" si="3"/>
        <v>1706240</v>
      </c>
    </row>
    <row r="22" spans="1:21" ht="120" x14ac:dyDescent="0.25">
      <c r="A22" s="52">
        <v>13</v>
      </c>
      <c r="B22" s="51" t="s">
        <v>394</v>
      </c>
      <c r="C22" s="51" t="s">
        <v>395</v>
      </c>
      <c r="D22" s="52"/>
      <c r="E22" s="52"/>
      <c r="F22" s="52"/>
      <c r="G22" s="52"/>
      <c r="H22" s="52"/>
      <c r="I22" s="52"/>
      <c r="J22" s="52"/>
      <c r="K22" s="52"/>
      <c r="L22" s="52">
        <v>50</v>
      </c>
      <c r="M22" s="52">
        <v>50</v>
      </c>
      <c r="N22" s="52"/>
      <c r="O22" s="52"/>
      <c r="P22" s="52"/>
      <c r="Q22" s="52">
        <f t="shared" si="0"/>
        <v>100</v>
      </c>
      <c r="R22" s="52">
        <v>750</v>
      </c>
      <c r="S22" s="70">
        <f t="shared" si="1"/>
        <v>75000</v>
      </c>
      <c r="T22" s="52">
        <f t="shared" si="2"/>
        <v>100</v>
      </c>
      <c r="U22" s="70">
        <f t="shared" si="3"/>
        <v>75000</v>
      </c>
    </row>
    <row r="23" spans="1:21" ht="69" customHeight="1" x14ac:dyDescent="0.25">
      <c r="A23" s="52">
        <v>14</v>
      </c>
      <c r="B23" s="51" t="s">
        <v>110</v>
      </c>
      <c r="C23" s="51" t="s">
        <v>391</v>
      </c>
      <c r="D23" s="52" t="s">
        <v>24</v>
      </c>
      <c r="E23" s="52"/>
      <c r="F23" s="52">
        <v>50</v>
      </c>
      <c r="G23" s="52"/>
      <c r="H23" s="52"/>
      <c r="I23" s="52"/>
      <c r="J23" s="52">
        <v>50</v>
      </c>
      <c r="K23" s="52"/>
      <c r="L23" s="52"/>
      <c r="M23" s="52"/>
      <c r="N23" s="52"/>
      <c r="O23" s="52"/>
      <c r="P23" s="52"/>
      <c r="Q23" s="52">
        <f t="shared" si="0"/>
        <v>100</v>
      </c>
      <c r="R23" s="52">
        <v>210</v>
      </c>
      <c r="S23" s="70">
        <f t="shared" si="1"/>
        <v>21000</v>
      </c>
      <c r="T23" s="52">
        <f t="shared" si="2"/>
        <v>100</v>
      </c>
      <c r="U23" s="70">
        <f t="shared" si="3"/>
        <v>21000</v>
      </c>
    </row>
    <row r="24" spans="1:21" ht="120" x14ac:dyDescent="0.25">
      <c r="A24" s="52">
        <v>15</v>
      </c>
      <c r="B24" s="51" t="s">
        <v>111</v>
      </c>
      <c r="C24" s="69" t="s">
        <v>389</v>
      </c>
      <c r="D24" s="52" t="s">
        <v>38</v>
      </c>
      <c r="E24" s="52"/>
      <c r="F24" s="52">
        <v>50</v>
      </c>
      <c r="G24" s="52"/>
      <c r="H24" s="52"/>
      <c r="I24" s="52"/>
      <c r="J24" s="52">
        <v>50</v>
      </c>
      <c r="K24" s="52"/>
      <c r="L24" s="52"/>
      <c r="M24" s="52"/>
      <c r="N24" s="52"/>
      <c r="O24" s="52"/>
      <c r="P24" s="52"/>
      <c r="Q24" s="52">
        <f t="shared" si="0"/>
        <v>100</v>
      </c>
      <c r="R24" s="52">
        <v>280</v>
      </c>
      <c r="S24" s="70">
        <f t="shared" si="1"/>
        <v>28000</v>
      </c>
      <c r="T24" s="52">
        <f t="shared" si="2"/>
        <v>100</v>
      </c>
      <c r="U24" s="70">
        <f t="shared" si="3"/>
        <v>28000</v>
      </c>
    </row>
    <row r="25" spans="1:21" ht="120" x14ac:dyDescent="0.25">
      <c r="A25" s="52">
        <v>16</v>
      </c>
      <c r="B25" s="51" t="s">
        <v>382</v>
      </c>
      <c r="C25" s="51" t="s">
        <v>383</v>
      </c>
      <c r="D25" s="52" t="s">
        <v>15</v>
      </c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>
        <v>100</v>
      </c>
      <c r="R25" s="52">
        <v>190</v>
      </c>
      <c r="S25" s="70">
        <f t="shared" si="1"/>
        <v>19000</v>
      </c>
      <c r="T25" s="52">
        <f t="shared" si="2"/>
        <v>100</v>
      </c>
      <c r="U25" s="70">
        <f t="shared" si="3"/>
        <v>19000</v>
      </c>
    </row>
    <row r="26" spans="1:21" ht="150" x14ac:dyDescent="0.25">
      <c r="A26" s="52">
        <v>17</v>
      </c>
      <c r="B26" s="51" t="s">
        <v>386</v>
      </c>
      <c r="C26" s="51" t="s">
        <v>387</v>
      </c>
      <c r="D26" s="52" t="s">
        <v>15</v>
      </c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>
        <v>100</v>
      </c>
      <c r="R26" s="52">
        <v>750</v>
      </c>
      <c r="S26" s="70">
        <f t="shared" si="1"/>
        <v>75000</v>
      </c>
      <c r="T26" s="52">
        <f t="shared" si="2"/>
        <v>100</v>
      </c>
      <c r="U26" s="70">
        <f t="shared" si="3"/>
        <v>75000</v>
      </c>
    </row>
    <row r="27" spans="1:21" x14ac:dyDescent="0.25">
      <c r="A27" s="52"/>
      <c r="B27" s="51"/>
      <c r="C27" s="52" t="s">
        <v>152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70">
        <f>SUM(S10:S24)</f>
        <v>5418947.5</v>
      </c>
      <c r="T27" s="52"/>
      <c r="U27" s="70">
        <f>SUM(U10:U24)</f>
        <v>5418947.5</v>
      </c>
    </row>
    <row r="28" spans="1:21" x14ac:dyDescent="0.25">
      <c r="A28" s="31"/>
      <c r="B28" s="69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spans="1:21" x14ac:dyDescent="0.25">
      <c r="A29" s="31"/>
      <c r="B29" s="69"/>
      <c r="C29" s="97"/>
      <c r="D29" s="97"/>
      <c r="E29" s="97"/>
      <c r="F29" s="97"/>
      <c r="G29" s="97"/>
      <c r="H29" s="113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97"/>
      <c r="T29" s="31"/>
      <c r="U29" s="31"/>
    </row>
    <row r="30" spans="1:21" x14ac:dyDescent="0.25">
      <c r="A30" s="31"/>
      <c r="B30" s="69"/>
      <c r="C30" s="68" t="s">
        <v>645</v>
      </c>
      <c r="D30" s="73"/>
      <c r="E30" s="73"/>
      <c r="F30" s="73"/>
      <c r="G30" s="59" t="s">
        <v>638</v>
      </c>
      <c r="H30" s="113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59" t="s">
        <v>646</v>
      </c>
      <c r="T30" s="31"/>
      <c r="U30" s="31"/>
    </row>
    <row r="31" spans="1:21" x14ac:dyDescent="0.25">
      <c r="A31" s="31"/>
      <c r="B31" s="69"/>
      <c r="C31" s="68"/>
      <c r="D31" s="73"/>
      <c r="E31" s="31"/>
      <c r="F31" s="31"/>
      <c r="G31" s="59"/>
      <c r="H31" s="113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59"/>
      <c r="T31" s="31"/>
      <c r="U31" s="31"/>
    </row>
    <row r="32" spans="1:21" x14ac:dyDescent="0.25">
      <c r="A32" s="31"/>
      <c r="B32" s="69"/>
      <c r="C32" s="114" t="s">
        <v>336</v>
      </c>
      <c r="D32" s="97"/>
      <c r="E32" s="97"/>
      <c r="F32" s="97"/>
      <c r="G32" s="97" t="s">
        <v>337</v>
      </c>
      <c r="H32" s="97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97" t="s">
        <v>337</v>
      </c>
      <c r="T32" s="31"/>
      <c r="U32" s="31"/>
    </row>
    <row r="33" spans="1:21" x14ac:dyDescent="0.25">
      <c r="A33" s="31"/>
      <c r="B33" s="69"/>
      <c r="C33" s="94"/>
      <c r="D33" s="94"/>
      <c r="E33" s="94"/>
      <c r="F33" s="94"/>
      <c r="G33" s="94"/>
      <c r="H33" s="94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</sheetData>
  <mergeCells count="7">
    <mergeCell ref="A8:A9"/>
    <mergeCell ref="B8:B9"/>
    <mergeCell ref="B6:G6"/>
    <mergeCell ref="Q8:S8"/>
    <mergeCell ref="T8:U8"/>
    <mergeCell ref="C8:C9"/>
    <mergeCell ref="D8:D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1"/>
  <sheetViews>
    <sheetView workbookViewId="0">
      <pane ySplit="1" topLeftCell="A2" activePane="bottomLeft" state="frozen"/>
      <selection pane="bottomLeft" activeCell="F50" sqref="F50"/>
    </sheetView>
  </sheetViews>
  <sheetFormatPr defaultRowHeight="15" x14ac:dyDescent="0.25"/>
  <cols>
    <col min="1" max="1" width="5.7109375" customWidth="1"/>
    <col min="2" max="2" width="24.140625" style="1" customWidth="1"/>
    <col min="3" max="3" width="25.42578125" style="1" customWidth="1"/>
    <col min="5" max="5" width="9" bestFit="1" customWidth="1"/>
    <col min="6" max="6" width="12" bestFit="1" customWidth="1"/>
    <col min="7" max="7" width="13.140625" customWidth="1"/>
    <col min="8" max="15" width="8.85546875" hidden="1" customWidth="1"/>
    <col min="16" max="16" width="5.85546875" hidden="1" customWidth="1"/>
  </cols>
  <sheetData>
    <row r="2" spans="1:17" x14ac:dyDescent="0.25">
      <c r="A2" s="6"/>
      <c r="B2" s="120"/>
      <c r="C2" s="120"/>
      <c r="D2" s="6"/>
      <c r="E2" s="6"/>
      <c r="F2" s="6"/>
      <c r="G2" s="121" t="s">
        <v>193</v>
      </c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120"/>
      <c r="C3" s="120"/>
      <c r="D3" s="6"/>
      <c r="E3" s="6"/>
      <c r="F3" s="6"/>
      <c r="G3" s="121" t="s">
        <v>194</v>
      </c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120"/>
      <c r="C4" s="120"/>
      <c r="D4" s="6"/>
      <c r="E4" s="6"/>
      <c r="F4" s="6"/>
      <c r="G4" s="121" t="s">
        <v>195</v>
      </c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25">
      <c r="A5" s="6"/>
      <c r="B5" s="120"/>
      <c r="C5" s="120"/>
      <c r="D5" s="6"/>
      <c r="E5" s="6"/>
      <c r="F5" s="6"/>
      <c r="G5" s="121" t="s">
        <v>482</v>
      </c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6"/>
      <c r="B6" s="120"/>
      <c r="C6" s="120"/>
      <c r="D6" s="6"/>
      <c r="E6" s="6"/>
      <c r="F6" s="6"/>
      <c r="G6" s="10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25">
      <c r="A7" s="154" t="s">
        <v>478</v>
      </c>
      <c r="B7" s="154"/>
      <c r="C7" s="154"/>
      <c r="D7" s="154"/>
      <c r="E7" s="154"/>
      <c r="F7" s="154"/>
      <c r="G7" s="154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25">
      <c r="A8" s="155" t="s">
        <v>662</v>
      </c>
      <c r="B8" s="155"/>
      <c r="C8" s="155"/>
      <c r="D8" s="155"/>
      <c r="E8" s="155"/>
      <c r="F8" s="155"/>
      <c r="G8" s="155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39" x14ac:dyDescent="0.25">
      <c r="A9" s="123" t="s">
        <v>198</v>
      </c>
      <c r="B9" s="124" t="s">
        <v>21</v>
      </c>
      <c r="C9" s="124" t="s">
        <v>1</v>
      </c>
      <c r="D9" s="123" t="s">
        <v>2</v>
      </c>
      <c r="E9" s="124" t="s">
        <v>14</v>
      </c>
      <c r="F9" s="123" t="s">
        <v>3</v>
      </c>
      <c r="G9" s="123" t="s">
        <v>4</v>
      </c>
      <c r="H9" s="14"/>
      <c r="I9" s="14"/>
      <c r="J9" s="14"/>
      <c r="K9" s="14"/>
      <c r="L9" s="14"/>
      <c r="M9" s="14"/>
      <c r="N9" s="14"/>
      <c r="O9" s="14"/>
      <c r="P9" s="14"/>
      <c r="Q9" s="6"/>
    </row>
    <row r="10" spans="1:17" x14ac:dyDescent="0.25">
      <c r="A10" s="14">
        <v>1</v>
      </c>
      <c r="B10" s="122" t="s">
        <v>155</v>
      </c>
      <c r="C10" s="122" t="s">
        <v>39</v>
      </c>
      <c r="D10" s="14" t="s">
        <v>15</v>
      </c>
      <c r="E10" s="14">
        <f t="shared" ref="E10:E41" si="0">H10+I10+J10+L10+M10+K10+N10+O10+P10</f>
        <v>2</v>
      </c>
      <c r="F10" s="15">
        <v>12790</v>
      </c>
      <c r="G10" s="15">
        <f>E10*F10</f>
        <v>25580</v>
      </c>
      <c r="H10" s="14">
        <v>2</v>
      </c>
      <c r="I10" s="14"/>
      <c r="J10" s="14"/>
      <c r="K10" s="14"/>
      <c r="L10" s="14"/>
      <c r="M10" s="14"/>
      <c r="N10" s="14"/>
      <c r="O10" s="14"/>
      <c r="P10" s="14"/>
      <c r="Q10" s="6"/>
    </row>
    <row r="11" spans="1:17" x14ac:dyDescent="0.25">
      <c r="A11" s="14">
        <v>2</v>
      </c>
      <c r="B11" s="122" t="s">
        <v>155</v>
      </c>
      <c r="C11" s="122" t="s">
        <v>40</v>
      </c>
      <c r="D11" s="14" t="s">
        <v>15</v>
      </c>
      <c r="E11" s="14">
        <f t="shared" si="0"/>
        <v>6</v>
      </c>
      <c r="F11" s="15">
        <v>14590</v>
      </c>
      <c r="G11" s="15">
        <f t="shared" ref="G11:G41" si="1">E11*F11</f>
        <v>87540</v>
      </c>
      <c r="H11" s="14">
        <v>6</v>
      </c>
      <c r="I11" s="14"/>
      <c r="J11" s="14"/>
      <c r="K11" s="14"/>
      <c r="L11" s="14"/>
      <c r="M11" s="14"/>
      <c r="N11" s="14"/>
      <c r="O11" s="14"/>
      <c r="P11" s="14"/>
      <c r="Q11" s="6"/>
    </row>
    <row r="12" spans="1:17" ht="26.25" x14ac:dyDescent="0.25">
      <c r="A12" s="14">
        <v>3</v>
      </c>
      <c r="B12" s="122" t="s">
        <v>155</v>
      </c>
      <c r="C12" s="122" t="s">
        <v>115</v>
      </c>
      <c r="D12" s="14" t="s">
        <v>15</v>
      </c>
      <c r="E12" s="14">
        <f t="shared" si="0"/>
        <v>4</v>
      </c>
      <c r="F12" s="15">
        <v>3760</v>
      </c>
      <c r="G12" s="15">
        <f t="shared" si="1"/>
        <v>15040</v>
      </c>
      <c r="H12" s="14"/>
      <c r="I12" s="14"/>
      <c r="J12" s="14"/>
      <c r="K12" s="14"/>
      <c r="L12" s="14"/>
      <c r="M12" s="14"/>
      <c r="N12" s="14"/>
      <c r="O12" s="14">
        <v>4</v>
      </c>
      <c r="P12" s="14"/>
      <c r="Q12" s="6"/>
    </row>
    <row r="13" spans="1:17" x14ac:dyDescent="0.25">
      <c r="A13" s="14">
        <v>4</v>
      </c>
      <c r="B13" s="122" t="s">
        <v>116</v>
      </c>
      <c r="C13" s="122" t="s">
        <v>669</v>
      </c>
      <c r="D13" s="14" t="s">
        <v>15</v>
      </c>
      <c r="E13" s="14">
        <f t="shared" si="0"/>
        <v>4</v>
      </c>
      <c r="F13" s="15">
        <v>4580</v>
      </c>
      <c r="G13" s="15">
        <f t="shared" si="1"/>
        <v>18320</v>
      </c>
      <c r="H13" s="14"/>
      <c r="I13" s="14"/>
      <c r="J13" s="14"/>
      <c r="K13" s="14"/>
      <c r="L13" s="14"/>
      <c r="M13" s="14"/>
      <c r="N13" s="14"/>
      <c r="O13" s="14">
        <v>4</v>
      </c>
      <c r="P13" s="14"/>
      <c r="Q13" s="6"/>
    </row>
    <row r="14" spans="1:17" ht="26.25" x14ac:dyDescent="0.25">
      <c r="A14" s="14">
        <v>5</v>
      </c>
      <c r="B14" s="122" t="s">
        <v>41</v>
      </c>
      <c r="C14" s="122" t="s">
        <v>668</v>
      </c>
      <c r="D14" s="14" t="s">
        <v>42</v>
      </c>
      <c r="E14" s="14">
        <f t="shared" si="0"/>
        <v>6</v>
      </c>
      <c r="F14" s="15">
        <v>1990</v>
      </c>
      <c r="G14" s="15">
        <f t="shared" si="1"/>
        <v>11940</v>
      </c>
      <c r="H14" s="14">
        <v>6</v>
      </c>
      <c r="I14" s="14"/>
      <c r="J14" s="14"/>
      <c r="K14" s="14"/>
      <c r="L14" s="14"/>
      <c r="M14" s="14"/>
      <c r="N14" s="14"/>
      <c r="O14" s="14"/>
      <c r="P14" s="14"/>
      <c r="Q14" s="6"/>
    </row>
    <row r="15" spans="1:17" ht="26.25" x14ac:dyDescent="0.25">
      <c r="A15" s="14">
        <v>6</v>
      </c>
      <c r="B15" s="122" t="s">
        <v>43</v>
      </c>
      <c r="C15" s="122" t="s">
        <v>665</v>
      </c>
      <c r="D15" s="14" t="s">
        <v>15</v>
      </c>
      <c r="E15" s="14">
        <f t="shared" si="0"/>
        <v>10</v>
      </c>
      <c r="F15" s="15">
        <v>2600</v>
      </c>
      <c r="G15" s="15">
        <f t="shared" si="1"/>
        <v>26000</v>
      </c>
      <c r="H15" s="14">
        <v>10</v>
      </c>
      <c r="I15" s="14"/>
      <c r="J15" s="14"/>
      <c r="K15" s="14"/>
      <c r="L15" s="14"/>
      <c r="M15" s="14"/>
      <c r="N15" s="14"/>
      <c r="O15" s="14"/>
      <c r="P15" s="14"/>
      <c r="Q15" s="6"/>
    </row>
    <row r="16" spans="1:17" ht="26.25" x14ac:dyDescent="0.25">
      <c r="A16" s="14">
        <v>7</v>
      </c>
      <c r="B16" s="122" t="s">
        <v>43</v>
      </c>
      <c r="C16" s="122" t="s">
        <v>666</v>
      </c>
      <c r="D16" s="14" t="s">
        <v>15</v>
      </c>
      <c r="E16" s="14">
        <f t="shared" si="0"/>
        <v>15</v>
      </c>
      <c r="F16" s="15">
        <v>3200</v>
      </c>
      <c r="G16" s="15">
        <f t="shared" si="1"/>
        <v>48000</v>
      </c>
      <c r="H16" s="14">
        <v>15</v>
      </c>
      <c r="I16" s="14"/>
      <c r="J16" s="14"/>
      <c r="K16" s="14"/>
      <c r="L16" s="14"/>
      <c r="M16" s="14"/>
      <c r="N16" s="14"/>
      <c r="O16" s="14"/>
      <c r="P16" s="14"/>
      <c r="Q16" s="6"/>
    </row>
    <row r="17" spans="1:17" ht="26.25" x14ac:dyDescent="0.25">
      <c r="A17" s="14">
        <v>8</v>
      </c>
      <c r="B17" s="122" t="s">
        <v>126</v>
      </c>
      <c r="C17" s="122" t="s">
        <v>667</v>
      </c>
      <c r="D17" s="14" t="s">
        <v>15</v>
      </c>
      <c r="E17" s="14">
        <f t="shared" si="0"/>
        <v>2</v>
      </c>
      <c r="F17" s="15">
        <v>1599</v>
      </c>
      <c r="G17" s="15">
        <f t="shared" si="1"/>
        <v>3198</v>
      </c>
      <c r="H17" s="14"/>
      <c r="I17" s="14"/>
      <c r="J17" s="14"/>
      <c r="K17" s="14"/>
      <c r="L17" s="14"/>
      <c r="M17" s="14"/>
      <c r="N17" s="14"/>
      <c r="O17" s="14">
        <v>2</v>
      </c>
      <c r="P17" s="14"/>
      <c r="Q17" s="6"/>
    </row>
    <row r="18" spans="1:17" ht="26.25" x14ac:dyDescent="0.25">
      <c r="A18" s="14">
        <v>9</v>
      </c>
      <c r="B18" s="122" t="s">
        <v>127</v>
      </c>
      <c r="C18" s="122" t="s">
        <v>667</v>
      </c>
      <c r="D18" s="14" t="s">
        <v>15</v>
      </c>
      <c r="E18" s="14">
        <f t="shared" si="0"/>
        <v>2</v>
      </c>
      <c r="F18" s="15">
        <v>1599</v>
      </c>
      <c r="G18" s="15">
        <f t="shared" si="1"/>
        <v>3198</v>
      </c>
      <c r="H18" s="14"/>
      <c r="I18" s="14"/>
      <c r="J18" s="14"/>
      <c r="K18" s="14"/>
      <c r="L18" s="14"/>
      <c r="M18" s="14"/>
      <c r="N18" s="14"/>
      <c r="O18" s="14">
        <v>2</v>
      </c>
      <c r="P18" s="14"/>
      <c r="Q18" s="6"/>
    </row>
    <row r="19" spans="1:17" ht="51.75" x14ac:dyDescent="0.25">
      <c r="A19" s="14">
        <v>10</v>
      </c>
      <c r="B19" s="122" t="s">
        <v>44</v>
      </c>
      <c r="C19" s="122" t="s">
        <v>664</v>
      </c>
      <c r="D19" s="14" t="s">
        <v>15</v>
      </c>
      <c r="E19" s="14">
        <f t="shared" si="0"/>
        <v>22</v>
      </c>
      <c r="F19" s="15">
        <v>6418</v>
      </c>
      <c r="G19" s="15">
        <f t="shared" si="1"/>
        <v>141196</v>
      </c>
      <c r="H19" s="14">
        <v>20</v>
      </c>
      <c r="I19" s="14"/>
      <c r="J19" s="14"/>
      <c r="K19" s="14"/>
      <c r="L19" s="14"/>
      <c r="M19" s="14"/>
      <c r="N19" s="14"/>
      <c r="O19" s="14">
        <v>2</v>
      </c>
      <c r="P19" s="14"/>
      <c r="Q19" s="6"/>
    </row>
    <row r="20" spans="1:17" ht="39" x14ac:dyDescent="0.25">
      <c r="A20" s="14">
        <v>11</v>
      </c>
      <c r="B20" s="122" t="s">
        <v>125</v>
      </c>
      <c r="C20" s="122" t="s">
        <v>663</v>
      </c>
      <c r="D20" s="14" t="s">
        <v>15</v>
      </c>
      <c r="E20" s="14">
        <f t="shared" si="0"/>
        <v>2</v>
      </c>
      <c r="F20" s="15">
        <v>1250</v>
      </c>
      <c r="G20" s="15">
        <f t="shared" si="1"/>
        <v>2500</v>
      </c>
      <c r="H20" s="14"/>
      <c r="I20" s="14"/>
      <c r="J20" s="14"/>
      <c r="K20" s="14"/>
      <c r="L20" s="14"/>
      <c r="M20" s="14"/>
      <c r="N20" s="14"/>
      <c r="O20" s="14">
        <v>2</v>
      </c>
      <c r="P20" s="14"/>
      <c r="Q20" s="6"/>
    </row>
    <row r="21" spans="1:17" ht="26.25" x14ac:dyDescent="0.25">
      <c r="A21" s="14">
        <v>12</v>
      </c>
      <c r="B21" s="122" t="s">
        <v>45</v>
      </c>
      <c r="C21" s="122" t="s">
        <v>670</v>
      </c>
      <c r="D21" s="14" t="s">
        <v>15</v>
      </c>
      <c r="E21" s="14">
        <f t="shared" si="0"/>
        <v>5</v>
      </c>
      <c r="F21" s="15">
        <v>2190</v>
      </c>
      <c r="G21" s="15">
        <f t="shared" si="1"/>
        <v>10950</v>
      </c>
      <c r="H21" s="14">
        <v>5</v>
      </c>
      <c r="I21" s="14"/>
      <c r="J21" s="14"/>
      <c r="K21" s="14"/>
      <c r="L21" s="14"/>
      <c r="M21" s="14"/>
      <c r="N21" s="14"/>
      <c r="O21" s="14"/>
      <c r="P21" s="14"/>
      <c r="Q21" s="6"/>
    </row>
    <row r="22" spans="1:17" ht="26.25" x14ac:dyDescent="0.25">
      <c r="A22" s="14">
        <v>13</v>
      </c>
      <c r="B22" s="122" t="s">
        <v>47</v>
      </c>
      <c r="C22" s="122" t="s">
        <v>671</v>
      </c>
      <c r="D22" s="14" t="s">
        <v>15</v>
      </c>
      <c r="E22" s="14">
        <f t="shared" si="0"/>
        <v>10</v>
      </c>
      <c r="F22" s="15">
        <v>1392</v>
      </c>
      <c r="G22" s="15">
        <f t="shared" si="1"/>
        <v>13920</v>
      </c>
      <c r="H22" s="14">
        <v>10</v>
      </c>
      <c r="I22" s="14"/>
      <c r="J22" s="14"/>
      <c r="K22" s="14"/>
      <c r="L22" s="14"/>
      <c r="M22" s="14"/>
      <c r="N22" s="14"/>
      <c r="O22" s="14"/>
      <c r="P22" s="14"/>
      <c r="Q22" s="6"/>
    </row>
    <row r="23" spans="1:17" ht="26.25" x14ac:dyDescent="0.25">
      <c r="A23" s="14">
        <v>14</v>
      </c>
      <c r="B23" s="122" t="s">
        <v>48</v>
      </c>
      <c r="C23" s="122" t="s">
        <v>49</v>
      </c>
      <c r="D23" s="14" t="s">
        <v>15</v>
      </c>
      <c r="E23" s="14">
        <f t="shared" si="0"/>
        <v>6</v>
      </c>
      <c r="F23" s="15">
        <v>880</v>
      </c>
      <c r="G23" s="15">
        <f t="shared" si="1"/>
        <v>5280</v>
      </c>
      <c r="H23" s="14">
        <v>6</v>
      </c>
      <c r="I23" s="14"/>
      <c r="J23" s="14"/>
      <c r="K23" s="14"/>
      <c r="L23" s="14"/>
      <c r="M23" s="14"/>
      <c r="N23" s="14"/>
      <c r="O23" s="14"/>
      <c r="P23" s="14"/>
      <c r="Q23" s="6"/>
    </row>
    <row r="24" spans="1:17" x14ac:dyDescent="0.25">
      <c r="A24" s="14">
        <v>15</v>
      </c>
      <c r="B24" s="122" t="s">
        <v>50</v>
      </c>
      <c r="C24" s="122" t="s">
        <v>51</v>
      </c>
      <c r="D24" s="14" t="s">
        <v>15</v>
      </c>
      <c r="E24" s="14">
        <f t="shared" si="0"/>
        <v>5</v>
      </c>
      <c r="F24" s="15">
        <v>1600</v>
      </c>
      <c r="G24" s="15">
        <f t="shared" si="1"/>
        <v>8000</v>
      </c>
      <c r="H24" s="14">
        <v>5</v>
      </c>
      <c r="I24" s="14"/>
      <c r="J24" s="14"/>
      <c r="K24" s="14"/>
      <c r="L24" s="14"/>
      <c r="M24" s="14"/>
      <c r="N24" s="14"/>
      <c r="O24" s="14"/>
      <c r="P24" s="14"/>
      <c r="Q24" s="6"/>
    </row>
    <row r="25" spans="1:17" ht="26.25" x14ac:dyDescent="0.25">
      <c r="A25" s="14">
        <v>16</v>
      </c>
      <c r="B25" s="122" t="s">
        <v>148</v>
      </c>
      <c r="C25" s="122" t="s">
        <v>52</v>
      </c>
      <c r="D25" s="14" t="s">
        <v>15</v>
      </c>
      <c r="E25" s="14">
        <f t="shared" si="0"/>
        <v>5</v>
      </c>
      <c r="F25" s="15">
        <v>1649</v>
      </c>
      <c r="G25" s="15">
        <f t="shared" si="1"/>
        <v>8245</v>
      </c>
      <c r="H25" s="14">
        <v>5</v>
      </c>
      <c r="I25" s="14"/>
      <c r="J25" s="14"/>
      <c r="K25" s="14"/>
      <c r="L25" s="14"/>
      <c r="M25" s="14"/>
      <c r="N25" s="14"/>
      <c r="O25" s="14"/>
      <c r="P25" s="14"/>
      <c r="Q25" s="6"/>
    </row>
    <row r="26" spans="1:17" ht="26.25" x14ac:dyDescent="0.25">
      <c r="A26" s="14">
        <v>17</v>
      </c>
      <c r="B26" s="122" t="s">
        <v>148</v>
      </c>
      <c r="C26" s="122" t="s">
        <v>53</v>
      </c>
      <c r="D26" s="14" t="s">
        <v>15</v>
      </c>
      <c r="E26" s="14">
        <f t="shared" si="0"/>
        <v>5</v>
      </c>
      <c r="F26" s="15">
        <v>2050</v>
      </c>
      <c r="G26" s="15">
        <f t="shared" si="1"/>
        <v>10250</v>
      </c>
      <c r="H26" s="14">
        <v>5</v>
      </c>
      <c r="I26" s="14"/>
      <c r="J26" s="14"/>
      <c r="K26" s="14"/>
      <c r="L26" s="14"/>
      <c r="M26" s="14"/>
      <c r="N26" s="14"/>
      <c r="O26" s="14"/>
      <c r="P26" s="14"/>
      <c r="Q26" s="6"/>
    </row>
    <row r="27" spans="1:17" x14ac:dyDescent="0.25">
      <c r="A27" s="14">
        <v>18</v>
      </c>
      <c r="B27" s="122" t="s">
        <v>54</v>
      </c>
      <c r="C27" s="122" t="s">
        <v>660</v>
      </c>
      <c r="D27" s="14" t="s">
        <v>15</v>
      </c>
      <c r="E27" s="14">
        <f t="shared" si="0"/>
        <v>2</v>
      </c>
      <c r="F27" s="15">
        <v>2479</v>
      </c>
      <c r="G27" s="15">
        <f t="shared" si="1"/>
        <v>4958</v>
      </c>
      <c r="H27" s="14">
        <v>2</v>
      </c>
      <c r="I27" s="14"/>
      <c r="J27" s="14"/>
      <c r="K27" s="14"/>
      <c r="L27" s="14"/>
      <c r="M27" s="14"/>
      <c r="N27" s="14"/>
      <c r="O27" s="14"/>
      <c r="P27" s="14"/>
      <c r="Q27" s="6"/>
    </row>
    <row r="28" spans="1:17" ht="26.25" x14ac:dyDescent="0.25">
      <c r="A28" s="14">
        <v>19</v>
      </c>
      <c r="B28" s="122" t="s">
        <v>55</v>
      </c>
      <c r="C28" s="122" t="s">
        <v>661</v>
      </c>
      <c r="D28" s="14" t="s">
        <v>15</v>
      </c>
      <c r="E28" s="14">
        <f t="shared" si="0"/>
        <v>6</v>
      </c>
      <c r="F28" s="15">
        <v>4500</v>
      </c>
      <c r="G28" s="15">
        <f t="shared" si="1"/>
        <v>27000</v>
      </c>
      <c r="H28" s="14">
        <v>6</v>
      </c>
      <c r="I28" s="14"/>
      <c r="J28" s="14"/>
      <c r="K28" s="14"/>
      <c r="L28" s="14"/>
      <c r="M28" s="14"/>
      <c r="N28" s="14"/>
      <c r="O28" s="14"/>
      <c r="P28" s="14"/>
      <c r="Q28" s="6"/>
    </row>
    <row r="29" spans="1:17" x14ac:dyDescent="0.25">
      <c r="A29" s="14">
        <v>20</v>
      </c>
      <c r="B29" s="122" t="s">
        <v>117</v>
      </c>
      <c r="C29" s="122" t="s">
        <v>118</v>
      </c>
      <c r="D29" s="14" t="s">
        <v>15</v>
      </c>
      <c r="E29" s="14">
        <f t="shared" si="0"/>
        <v>20</v>
      </c>
      <c r="F29" s="15">
        <v>600</v>
      </c>
      <c r="G29" s="15">
        <f t="shared" si="1"/>
        <v>12000</v>
      </c>
      <c r="H29" s="14"/>
      <c r="I29" s="14"/>
      <c r="J29" s="14"/>
      <c r="K29" s="14"/>
      <c r="L29" s="14"/>
      <c r="M29" s="14"/>
      <c r="N29" s="14"/>
      <c r="O29" s="14">
        <v>20</v>
      </c>
      <c r="P29" s="14"/>
      <c r="Q29" s="6"/>
    </row>
    <row r="30" spans="1:17" x14ac:dyDescent="0.25">
      <c r="A30" s="14">
        <v>21</v>
      </c>
      <c r="B30" s="122" t="s">
        <v>119</v>
      </c>
      <c r="C30" s="122"/>
      <c r="D30" s="14" t="s">
        <v>15</v>
      </c>
      <c r="E30" s="14">
        <f t="shared" si="0"/>
        <v>20</v>
      </c>
      <c r="F30" s="15">
        <v>500</v>
      </c>
      <c r="G30" s="15">
        <f t="shared" si="1"/>
        <v>10000</v>
      </c>
      <c r="H30" s="14"/>
      <c r="I30" s="14"/>
      <c r="J30" s="14"/>
      <c r="K30" s="14"/>
      <c r="L30" s="14"/>
      <c r="M30" s="14"/>
      <c r="N30" s="14"/>
      <c r="O30" s="14">
        <v>20</v>
      </c>
      <c r="P30" s="14"/>
      <c r="Q30" s="6"/>
    </row>
    <row r="31" spans="1:17" x14ac:dyDescent="0.25">
      <c r="A31" s="14">
        <v>22</v>
      </c>
      <c r="B31" s="122" t="s">
        <v>120</v>
      </c>
      <c r="C31" s="122" t="s">
        <v>46</v>
      </c>
      <c r="D31" s="14" t="s">
        <v>15</v>
      </c>
      <c r="E31" s="14">
        <f t="shared" si="0"/>
        <v>30</v>
      </c>
      <c r="F31" s="15">
        <v>150</v>
      </c>
      <c r="G31" s="15">
        <f t="shared" si="1"/>
        <v>4500</v>
      </c>
      <c r="H31" s="14"/>
      <c r="I31" s="14"/>
      <c r="J31" s="14"/>
      <c r="K31" s="14"/>
      <c r="L31" s="14"/>
      <c r="M31" s="14"/>
      <c r="N31" s="14"/>
      <c r="O31" s="14">
        <v>30</v>
      </c>
      <c r="P31" s="14"/>
      <c r="Q31" s="6"/>
    </row>
    <row r="32" spans="1:17" x14ac:dyDescent="0.25">
      <c r="A32" s="14">
        <v>23</v>
      </c>
      <c r="B32" s="122" t="s">
        <v>121</v>
      </c>
      <c r="C32" s="122" t="s">
        <v>122</v>
      </c>
      <c r="D32" s="14" t="s">
        <v>15</v>
      </c>
      <c r="E32" s="14">
        <f t="shared" si="0"/>
        <v>20</v>
      </c>
      <c r="F32" s="15">
        <v>120</v>
      </c>
      <c r="G32" s="15">
        <f t="shared" si="1"/>
        <v>2400</v>
      </c>
      <c r="H32" s="14"/>
      <c r="I32" s="14"/>
      <c r="J32" s="14"/>
      <c r="K32" s="14"/>
      <c r="L32" s="14"/>
      <c r="M32" s="14"/>
      <c r="N32" s="14"/>
      <c r="O32" s="14">
        <v>20</v>
      </c>
      <c r="P32" s="14"/>
      <c r="Q32" s="6"/>
    </row>
    <row r="33" spans="1:19" x14ac:dyDescent="0.25">
      <c r="A33" s="14">
        <v>24</v>
      </c>
      <c r="B33" s="122" t="s">
        <v>123</v>
      </c>
      <c r="C33" s="122" t="s">
        <v>122</v>
      </c>
      <c r="D33" s="14" t="s">
        <v>15</v>
      </c>
      <c r="E33" s="14">
        <f t="shared" si="0"/>
        <v>20</v>
      </c>
      <c r="F33" s="15">
        <v>100</v>
      </c>
      <c r="G33" s="15">
        <f t="shared" si="1"/>
        <v>2000</v>
      </c>
      <c r="H33" s="14"/>
      <c r="I33" s="14"/>
      <c r="J33" s="14"/>
      <c r="K33" s="14"/>
      <c r="L33" s="14"/>
      <c r="M33" s="14"/>
      <c r="N33" s="14"/>
      <c r="O33" s="14">
        <v>20</v>
      </c>
      <c r="P33" s="14"/>
      <c r="Q33" s="6"/>
    </row>
    <row r="34" spans="1:19" x14ac:dyDescent="0.25">
      <c r="A34" s="14">
        <v>25</v>
      </c>
      <c r="B34" s="122" t="s">
        <v>124</v>
      </c>
      <c r="C34" s="122" t="s">
        <v>122</v>
      </c>
      <c r="D34" s="14" t="s">
        <v>15</v>
      </c>
      <c r="E34" s="14">
        <f t="shared" si="0"/>
        <v>2</v>
      </c>
      <c r="F34" s="15">
        <v>884</v>
      </c>
      <c r="G34" s="15">
        <f t="shared" si="1"/>
        <v>1768</v>
      </c>
      <c r="H34" s="14"/>
      <c r="I34" s="14"/>
      <c r="J34" s="14"/>
      <c r="K34" s="14"/>
      <c r="L34" s="14"/>
      <c r="M34" s="14"/>
      <c r="N34" s="14"/>
      <c r="O34" s="14">
        <v>2</v>
      </c>
      <c r="P34" s="14"/>
      <c r="Q34" s="6"/>
    </row>
    <row r="35" spans="1:19" x14ac:dyDescent="0.25">
      <c r="A35" s="14">
        <v>26</v>
      </c>
      <c r="B35" s="122" t="s">
        <v>124</v>
      </c>
      <c r="C35" s="122" t="s">
        <v>122</v>
      </c>
      <c r="D35" s="14" t="s">
        <v>15</v>
      </c>
      <c r="E35" s="14">
        <f t="shared" si="0"/>
        <v>2</v>
      </c>
      <c r="F35" s="15">
        <v>884</v>
      </c>
      <c r="G35" s="15">
        <f t="shared" si="1"/>
        <v>1768</v>
      </c>
      <c r="H35" s="14"/>
      <c r="I35" s="14"/>
      <c r="J35" s="14"/>
      <c r="K35" s="14"/>
      <c r="L35" s="14"/>
      <c r="M35" s="14"/>
      <c r="N35" s="14"/>
      <c r="O35" s="14">
        <v>2</v>
      </c>
      <c r="P35" s="14"/>
      <c r="Q35" s="6"/>
    </row>
    <row r="36" spans="1:19" x14ac:dyDescent="0.25">
      <c r="A36" s="14">
        <v>27</v>
      </c>
      <c r="B36" s="122" t="s">
        <v>128</v>
      </c>
      <c r="C36" s="122" t="s">
        <v>129</v>
      </c>
      <c r="D36" s="14" t="s">
        <v>15</v>
      </c>
      <c r="E36" s="14">
        <f t="shared" si="0"/>
        <v>2</v>
      </c>
      <c r="F36" s="15">
        <v>720</v>
      </c>
      <c r="G36" s="15">
        <f t="shared" si="1"/>
        <v>1440</v>
      </c>
      <c r="H36" s="14"/>
      <c r="I36" s="14"/>
      <c r="J36" s="14"/>
      <c r="K36" s="14"/>
      <c r="L36" s="14"/>
      <c r="M36" s="14"/>
      <c r="N36" s="14"/>
      <c r="O36" s="14">
        <v>2</v>
      </c>
      <c r="P36" s="14"/>
      <c r="Q36" s="6"/>
    </row>
    <row r="37" spans="1:19" x14ac:dyDescent="0.25">
      <c r="A37" s="14">
        <v>28</v>
      </c>
      <c r="B37" s="122" t="s">
        <v>130</v>
      </c>
      <c r="C37" s="122" t="s">
        <v>131</v>
      </c>
      <c r="D37" s="14" t="s">
        <v>15</v>
      </c>
      <c r="E37" s="14">
        <f t="shared" si="0"/>
        <v>2</v>
      </c>
      <c r="F37" s="15">
        <v>494.97</v>
      </c>
      <c r="G37" s="15">
        <f t="shared" si="1"/>
        <v>989.94</v>
      </c>
      <c r="H37" s="14"/>
      <c r="I37" s="14"/>
      <c r="J37" s="14"/>
      <c r="K37" s="14"/>
      <c r="L37" s="14"/>
      <c r="M37" s="14"/>
      <c r="N37" s="14"/>
      <c r="O37" s="14">
        <v>2</v>
      </c>
      <c r="P37" s="14"/>
      <c r="Q37" s="6"/>
    </row>
    <row r="38" spans="1:19" x14ac:dyDescent="0.25">
      <c r="A38" s="14">
        <v>29</v>
      </c>
      <c r="B38" s="122" t="s">
        <v>132</v>
      </c>
      <c r="C38" s="122" t="s">
        <v>133</v>
      </c>
      <c r="D38" s="14" t="s">
        <v>15</v>
      </c>
      <c r="E38" s="14">
        <f t="shared" si="0"/>
        <v>2</v>
      </c>
      <c r="F38" s="15">
        <v>494.97</v>
      </c>
      <c r="G38" s="15">
        <f t="shared" si="1"/>
        <v>989.94</v>
      </c>
      <c r="H38" s="14"/>
      <c r="I38" s="14"/>
      <c r="J38" s="14"/>
      <c r="K38" s="14"/>
      <c r="L38" s="14"/>
      <c r="M38" s="14"/>
      <c r="N38" s="14"/>
      <c r="O38" s="14">
        <v>2</v>
      </c>
      <c r="P38" s="14"/>
      <c r="Q38" s="6"/>
    </row>
    <row r="39" spans="1:19" ht="26.25" x14ac:dyDescent="0.25">
      <c r="A39" s="14">
        <v>30</v>
      </c>
      <c r="B39" s="122" t="s">
        <v>134</v>
      </c>
      <c r="C39" s="122" t="s">
        <v>135</v>
      </c>
      <c r="D39" s="14" t="s">
        <v>15</v>
      </c>
      <c r="E39" s="14">
        <f t="shared" si="0"/>
        <v>2</v>
      </c>
      <c r="F39" s="15">
        <v>720</v>
      </c>
      <c r="G39" s="15">
        <f t="shared" si="1"/>
        <v>1440</v>
      </c>
      <c r="H39" s="14"/>
      <c r="I39" s="14"/>
      <c r="J39" s="14"/>
      <c r="K39" s="14"/>
      <c r="L39" s="14"/>
      <c r="M39" s="14"/>
      <c r="N39" s="14"/>
      <c r="O39" s="14">
        <v>2</v>
      </c>
      <c r="P39" s="14"/>
      <c r="Q39" s="6"/>
    </row>
    <row r="40" spans="1:19" x14ac:dyDescent="0.25">
      <c r="A40" s="14">
        <v>31</v>
      </c>
      <c r="B40" s="122" t="s">
        <v>136</v>
      </c>
      <c r="C40" s="122" t="s">
        <v>137</v>
      </c>
      <c r="D40" s="14" t="s">
        <v>15</v>
      </c>
      <c r="E40" s="14">
        <f t="shared" si="0"/>
        <v>2</v>
      </c>
      <c r="F40" s="15">
        <v>780</v>
      </c>
      <c r="G40" s="15">
        <f t="shared" si="1"/>
        <v>1560</v>
      </c>
      <c r="H40" s="14"/>
      <c r="I40" s="14"/>
      <c r="J40" s="14"/>
      <c r="K40" s="14"/>
      <c r="L40" s="14"/>
      <c r="M40" s="14"/>
      <c r="N40" s="14"/>
      <c r="O40" s="14">
        <v>2</v>
      </c>
      <c r="P40" s="14"/>
      <c r="Q40" s="6"/>
    </row>
    <row r="41" spans="1:19" x14ac:dyDescent="0.25">
      <c r="A41" s="14">
        <v>32</v>
      </c>
      <c r="B41" s="122" t="s">
        <v>148</v>
      </c>
      <c r="C41" s="122" t="s">
        <v>149</v>
      </c>
      <c r="D41" s="14" t="s">
        <v>15</v>
      </c>
      <c r="E41" s="14">
        <f t="shared" si="0"/>
        <v>6</v>
      </c>
      <c r="F41" s="15">
        <v>238</v>
      </c>
      <c r="G41" s="15">
        <f t="shared" si="1"/>
        <v>1428</v>
      </c>
      <c r="H41" s="14"/>
      <c r="I41" s="14"/>
      <c r="J41" s="14"/>
      <c r="K41" s="14"/>
      <c r="L41" s="14"/>
      <c r="M41" s="14"/>
      <c r="N41" s="14"/>
      <c r="O41" s="14">
        <v>6</v>
      </c>
      <c r="P41" s="14"/>
      <c r="Q41" s="6"/>
    </row>
    <row r="42" spans="1:19" x14ac:dyDescent="0.25">
      <c r="A42" s="123"/>
      <c r="B42" s="124" t="s">
        <v>152</v>
      </c>
      <c r="C42" s="124"/>
      <c r="D42" s="123"/>
      <c r="E42" s="123"/>
      <c r="F42" s="125"/>
      <c r="G42" s="125">
        <f>SUM(G10:G41)</f>
        <v>513398.88</v>
      </c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9" x14ac:dyDescent="0.25">
      <c r="A43" s="126"/>
      <c r="B43" s="127"/>
      <c r="C43" s="127"/>
      <c r="D43" s="126"/>
      <c r="E43" s="126"/>
      <c r="F43" s="126"/>
      <c r="G43" s="12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9" x14ac:dyDescent="0.25">
      <c r="A44" s="6"/>
      <c r="B44" s="120"/>
      <c r="C44" s="120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9" x14ac:dyDescent="0.25">
      <c r="A45" s="6"/>
      <c r="B45" s="120"/>
      <c r="C45" s="120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9" x14ac:dyDescent="0.25">
      <c r="A46" s="6"/>
      <c r="B46" s="114" t="s">
        <v>336</v>
      </c>
      <c r="D46" s="97"/>
      <c r="E46" s="97"/>
      <c r="F46" s="97" t="s">
        <v>337</v>
      </c>
      <c r="H46" s="97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97"/>
    </row>
    <row r="47" spans="1:19" x14ac:dyDescent="0.25">
      <c r="A47" s="6"/>
      <c r="B47" s="120"/>
      <c r="C47" s="120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9" x14ac:dyDescent="0.25">
      <c r="A48" s="6"/>
      <c r="B48" s="120"/>
      <c r="C48" s="120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x14ac:dyDescent="0.25">
      <c r="A49" s="6"/>
      <c r="B49" s="120"/>
      <c r="C49" s="120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x14ac:dyDescent="0.25">
      <c r="A50" s="6"/>
      <c r="B50" s="120"/>
      <c r="C50" s="120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x14ac:dyDescent="0.25">
      <c r="A51" s="6"/>
      <c r="B51" s="120"/>
      <c r="C51" s="120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x14ac:dyDescent="0.25">
      <c r="A52" s="6"/>
      <c r="B52" s="120"/>
      <c r="C52" s="120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x14ac:dyDescent="0.25">
      <c r="A53" s="6"/>
      <c r="B53" s="120"/>
      <c r="C53" s="120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x14ac:dyDescent="0.25">
      <c r="A54" s="6"/>
      <c r="B54" s="120"/>
      <c r="C54" s="120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x14ac:dyDescent="0.25">
      <c r="A55" s="6"/>
      <c r="B55" s="120"/>
      <c r="C55" s="120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x14ac:dyDescent="0.25">
      <c r="A56" s="6"/>
      <c r="B56" s="120"/>
      <c r="C56" s="120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x14ac:dyDescent="0.25">
      <c r="A57" s="6"/>
      <c r="B57" s="120"/>
      <c r="C57" s="120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x14ac:dyDescent="0.25">
      <c r="A58" s="6"/>
      <c r="B58" s="120"/>
      <c r="C58" s="120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x14ac:dyDescent="0.25">
      <c r="A59" s="6"/>
      <c r="B59" s="120"/>
      <c r="C59" s="120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x14ac:dyDescent="0.25">
      <c r="A60" s="6"/>
      <c r="B60" s="120"/>
      <c r="C60" s="120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x14ac:dyDescent="0.25">
      <c r="A61" s="6"/>
      <c r="B61" s="120"/>
      <c r="C61" s="120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</sheetData>
  <mergeCells count="2">
    <mergeCell ref="A7:G7"/>
    <mergeCell ref="A8:G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opLeftCell="A25" workbookViewId="0">
      <selection activeCell="I54" sqref="I54"/>
    </sheetView>
  </sheetViews>
  <sheetFormatPr defaultRowHeight="15" x14ac:dyDescent="0.25"/>
  <cols>
    <col min="1" max="1" width="6.5703125" customWidth="1"/>
    <col min="2" max="2" width="30.85546875" customWidth="1"/>
    <col min="3" max="3" width="9.7109375" customWidth="1"/>
    <col min="5" max="5" width="14" customWidth="1"/>
    <col min="6" max="6" width="17.7109375" customWidth="1"/>
    <col min="7" max="7" width="14.85546875" customWidth="1"/>
    <col min="8" max="8" width="15" customWidth="1"/>
    <col min="9" max="9" width="16.7109375" customWidth="1"/>
    <col min="10" max="10" width="17" customWidth="1"/>
  </cols>
  <sheetData>
    <row r="1" spans="1:8" x14ac:dyDescent="0.25">
      <c r="B1" s="31"/>
      <c r="C1" s="31"/>
      <c r="D1" s="31"/>
      <c r="E1" s="31"/>
      <c r="H1" s="32" t="s">
        <v>192</v>
      </c>
    </row>
    <row r="2" spans="1:8" x14ac:dyDescent="0.25">
      <c r="B2" s="31"/>
      <c r="C2" s="31"/>
      <c r="D2" s="31"/>
      <c r="E2" s="31"/>
      <c r="H2" s="32" t="s">
        <v>193</v>
      </c>
    </row>
    <row r="3" spans="1:8" x14ac:dyDescent="0.25">
      <c r="B3" s="31"/>
      <c r="C3" s="31"/>
      <c r="D3" s="31"/>
      <c r="E3" s="31"/>
      <c r="H3" s="32" t="s">
        <v>194</v>
      </c>
    </row>
    <row r="4" spans="1:8" x14ac:dyDescent="0.25">
      <c r="B4" s="33"/>
      <c r="C4" s="33"/>
      <c r="D4" s="33"/>
      <c r="E4" s="33"/>
      <c r="H4" s="34" t="s">
        <v>195</v>
      </c>
    </row>
    <row r="5" spans="1:8" x14ac:dyDescent="0.25">
      <c r="B5" s="33"/>
      <c r="C5" s="33"/>
      <c r="D5" s="33"/>
      <c r="E5" s="33"/>
      <c r="H5" s="34" t="s">
        <v>196</v>
      </c>
    </row>
    <row r="6" spans="1:8" x14ac:dyDescent="0.25">
      <c r="B6" s="156" t="s">
        <v>406</v>
      </c>
      <c r="C6" s="156"/>
      <c r="D6" s="156"/>
      <c r="E6" s="156"/>
      <c r="F6" s="156"/>
    </row>
    <row r="7" spans="1:8" x14ac:dyDescent="0.25">
      <c r="B7" s="47"/>
      <c r="C7" s="47"/>
      <c r="D7" s="47"/>
      <c r="E7" s="47"/>
      <c r="F7" s="47"/>
    </row>
    <row r="8" spans="1:8" ht="15.75" x14ac:dyDescent="0.25">
      <c r="A8" s="150" t="s">
        <v>198</v>
      </c>
      <c r="B8" s="159" t="s">
        <v>199</v>
      </c>
      <c r="C8" s="160" t="s">
        <v>2</v>
      </c>
      <c r="D8" s="157" t="s">
        <v>363</v>
      </c>
      <c r="E8" s="157"/>
      <c r="F8" s="157"/>
      <c r="G8" s="158" t="s">
        <v>343</v>
      </c>
      <c r="H8" s="158"/>
    </row>
    <row r="9" spans="1:8" x14ac:dyDescent="0.25">
      <c r="A9" s="150"/>
      <c r="B9" s="159"/>
      <c r="C9" s="162"/>
      <c r="D9" s="160" t="s">
        <v>13</v>
      </c>
      <c r="E9" s="160" t="s">
        <v>3</v>
      </c>
      <c r="F9" s="160" t="s">
        <v>4</v>
      </c>
      <c r="G9" s="160" t="s">
        <v>13</v>
      </c>
      <c r="H9" s="160" t="s">
        <v>4</v>
      </c>
    </row>
    <row r="10" spans="1:8" x14ac:dyDescent="0.25">
      <c r="A10" s="4">
        <v>1</v>
      </c>
      <c r="B10" s="48" t="s">
        <v>407</v>
      </c>
      <c r="C10" s="161"/>
      <c r="D10" s="161"/>
      <c r="E10" s="161"/>
      <c r="F10" s="161"/>
      <c r="G10" s="161"/>
      <c r="H10" s="161"/>
    </row>
    <row r="11" spans="1:8" ht="165" x14ac:dyDescent="0.25">
      <c r="A11" s="4">
        <v>2</v>
      </c>
      <c r="B11" s="49" t="s">
        <v>424</v>
      </c>
      <c r="C11" s="35" t="s">
        <v>164</v>
      </c>
      <c r="D11" s="41">
        <v>51</v>
      </c>
      <c r="E11" s="42">
        <v>75000</v>
      </c>
      <c r="F11" s="37">
        <f>D11*E11</f>
        <v>3825000</v>
      </c>
      <c r="G11" s="4">
        <f>D11</f>
        <v>51</v>
      </c>
      <c r="H11" s="29">
        <f>G11*E11</f>
        <v>3825000</v>
      </c>
    </row>
    <row r="12" spans="1:8" ht="30" x14ac:dyDescent="0.25">
      <c r="A12" s="4">
        <v>3</v>
      </c>
      <c r="B12" s="49" t="s">
        <v>425</v>
      </c>
      <c r="C12" s="35" t="s">
        <v>164</v>
      </c>
      <c r="D12" s="43">
        <v>49</v>
      </c>
      <c r="E12" s="44">
        <v>35000</v>
      </c>
      <c r="F12" s="37">
        <f t="shared" ref="F12:F56" si="0">D12*E12</f>
        <v>1715000</v>
      </c>
      <c r="G12" s="4">
        <f t="shared" ref="G12:G56" si="1">D12</f>
        <v>49</v>
      </c>
      <c r="H12" s="29">
        <f t="shared" ref="H12:H56" si="2">G12*E12</f>
        <v>1715000</v>
      </c>
    </row>
    <row r="13" spans="1:8" ht="30" x14ac:dyDescent="0.25">
      <c r="A13" s="4">
        <v>4</v>
      </c>
      <c r="B13" s="49" t="s">
        <v>426</v>
      </c>
      <c r="C13" s="35" t="s">
        <v>164</v>
      </c>
      <c r="D13" s="43">
        <v>43</v>
      </c>
      <c r="E13" s="44">
        <v>2500</v>
      </c>
      <c r="F13" s="37">
        <f t="shared" si="0"/>
        <v>107500</v>
      </c>
      <c r="G13" s="4">
        <f t="shared" si="1"/>
        <v>43</v>
      </c>
      <c r="H13" s="29">
        <f t="shared" si="2"/>
        <v>107500</v>
      </c>
    </row>
    <row r="14" spans="1:8" ht="30" x14ac:dyDescent="0.25">
      <c r="A14" s="4">
        <v>5</v>
      </c>
      <c r="B14" s="49" t="s">
        <v>427</v>
      </c>
      <c r="C14" s="35" t="s">
        <v>164</v>
      </c>
      <c r="D14" s="43">
        <v>43</v>
      </c>
      <c r="E14" s="44">
        <v>2000</v>
      </c>
      <c r="F14" s="37">
        <f t="shared" si="0"/>
        <v>86000</v>
      </c>
      <c r="G14" s="4">
        <f t="shared" si="1"/>
        <v>43</v>
      </c>
      <c r="H14" s="29">
        <f t="shared" si="2"/>
        <v>86000</v>
      </c>
    </row>
    <row r="15" spans="1:8" ht="59.45" customHeight="1" x14ac:dyDescent="0.25">
      <c r="A15" s="4">
        <v>6</v>
      </c>
      <c r="B15" s="49" t="s">
        <v>428</v>
      </c>
      <c r="C15" s="35" t="s">
        <v>164</v>
      </c>
      <c r="D15" s="43">
        <v>28</v>
      </c>
      <c r="E15" s="44">
        <v>30000</v>
      </c>
      <c r="F15" s="37">
        <f t="shared" si="0"/>
        <v>840000</v>
      </c>
      <c r="G15" s="4">
        <v>20</v>
      </c>
      <c r="H15" s="29">
        <f t="shared" si="2"/>
        <v>600000</v>
      </c>
    </row>
    <row r="16" spans="1:8" ht="91.9" customHeight="1" x14ac:dyDescent="0.25">
      <c r="A16" s="4">
        <v>7</v>
      </c>
      <c r="B16" s="49" t="s">
        <v>659</v>
      </c>
      <c r="C16" s="35" t="s">
        <v>164</v>
      </c>
      <c r="D16" s="43">
        <v>1</v>
      </c>
      <c r="E16" s="44">
        <v>336000</v>
      </c>
      <c r="F16" s="37">
        <f t="shared" si="0"/>
        <v>336000</v>
      </c>
      <c r="G16" s="4">
        <f>D16</f>
        <v>1</v>
      </c>
      <c r="H16" s="29">
        <f>D16*E16</f>
        <v>336000</v>
      </c>
    </row>
    <row r="17" spans="1:8" x14ac:dyDescent="0.25">
      <c r="A17" s="4"/>
      <c r="B17" s="48" t="s">
        <v>408</v>
      </c>
      <c r="C17" s="38"/>
      <c r="D17" s="39"/>
      <c r="E17" s="40"/>
      <c r="F17" s="37"/>
      <c r="G17" s="4"/>
      <c r="H17" s="29"/>
    </row>
    <row r="18" spans="1:8" x14ac:dyDescent="0.25">
      <c r="A18" s="4">
        <v>8</v>
      </c>
      <c r="B18" s="49" t="s">
        <v>429</v>
      </c>
      <c r="C18" s="35" t="s">
        <v>164</v>
      </c>
      <c r="D18" s="43">
        <v>20</v>
      </c>
      <c r="E18" s="37">
        <v>6000</v>
      </c>
      <c r="F18" s="37">
        <f t="shared" si="0"/>
        <v>120000</v>
      </c>
      <c r="G18" s="4">
        <f t="shared" si="1"/>
        <v>20</v>
      </c>
      <c r="H18" s="29">
        <f t="shared" si="2"/>
        <v>120000</v>
      </c>
    </row>
    <row r="19" spans="1:8" x14ac:dyDescent="0.25">
      <c r="A19" s="4">
        <v>9</v>
      </c>
      <c r="B19" s="49" t="s">
        <v>409</v>
      </c>
      <c r="C19" s="35" t="s">
        <v>164</v>
      </c>
      <c r="D19" s="43">
        <v>10</v>
      </c>
      <c r="E19" s="37">
        <v>2000</v>
      </c>
      <c r="F19" s="37">
        <f t="shared" si="0"/>
        <v>20000</v>
      </c>
      <c r="G19" s="4">
        <f t="shared" si="1"/>
        <v>10</v>
      </c>
      <c r="H19" s="29">
        <f t="shared" si="2"/>
        <v>20000</v>
      </c>
    </row>
    <row r="20" spans="1:8" x14ac:dyDescent="0.25">
      <c r="A20" s="4">
        <v>10</v>
      </c>
      <c r="B20" s="49" t="s">
        <v>410</v>
      </c>
      <c r="C20" s="35" t="s">
        <v>164</v>
      </c>
      <c r="D20" s="43">
        <v>10</v>
      </c>
      <c r="E20" s="37">
        <v>2000</v>
      </c>
      <c r="F20" s="37">
        <f t="shared" si="0"/>
        <v>20000</v>
      </c>
      <c r="G20" s="4">
        <f t="shared" si="1"/>
        <v>10</v>
      </c>
      <c r="H20" s="29">
        <f t="shared" si="2"/>
        <v>20000</v>
      </c>
    </row>
    <row r="21" spans="1:8" ht="45" x14ac:dyDescent="0.25">
      <c r="A21" s="4">
        <v>11</v>
      </c>
      <c r="B21" s="49" t="s">
        <v>430</v>
      </c>
      <c r="C21" s="35" t="s">
        <v>411</v>
      </c>
      <c r="D21" s="43">
        <v>610</v>
      </c>
      <c r="E21" s="37">
        <v>90</v>
      </c>
      <c r="F21" s="37">
        <f t="shared" si="0"/>
        <v>54900</v>
      </c>
      <c r="G21" s="4">
        <f t="shared" si="1"/>
        <v>610</v>
      </c>
      <c r="H21" s="29">
        <f t="shared" si="2"/>
        <v>54900</v>
      </c>
    </row>
    <row r="22" spans="1:8" x14ac:dyDescent="0.25">
      <c r="A22" s="4">
        <v>12</v>
      </c>
      <c r="B22" s="49" t="s">
        <v>412</v>
      </c>
      <c r="C22" s="35" t="s">
        <v>164</v>
      </c>
      <c r="D22" s="43">
        <v>200</v>
      </c>
      <c r="E22" s="37">
        <v>50</v>
      </c>
      <c r="F22" s="37">
        <f t="shared" si="0"/>
        <v>10000</v>
      </c>
      <c r="G22" s="4">
        <f t="shared" si="1"/>
        <v>200</v>
      </c>
      <c r="H22" s="29">
        <f t="shared" si="2"/>
        <v>10000</v>
      </c>
    </row>
    <row r="23" spans="1:8" ht="30" x14ac:dyDescent="0.25">
      <c r="A23" s="4">
        <v>13</v>
      </c>
      <c r="B23" s="49" t="s">
        <v>413</v>
      </c>
      <c r="C23" s="35" t="s">
        <v>164</v>
      </c>
      <c r="D23" s="43">
        <v>10</v>
      </c>
      <c r="E23" s="37">
        <v>2500</v>
      </c>
      <c r="F23" s="37">
        <f t="shared" si="0"/>
        <v>25000</v>
      </c>
      <c r="G23" s="4">
        <f t="shared" si="1"/>
        <v>10</v>
      </c>
      <c r="H23" s="29">
        <f t="shared" si="2"/>
        <v>25000</v>
      </c>
    </row>
    <row r="24" spans="1:8" ht="30" x14ac:dyDescent="0.25">
      <c r="A24" s="4">
        <v>14</v>
      </c>
      <c r="B24" s="49" t="s">
        <v>431</v>
      </c>
      <c r="C24" s="35" t="s">
        <v>164</v>
      </c>
      <c r="D24" s="43">
        <v>56</v>
      </c>
      <c r="E24" s="37">
        <v>1000</v>
      </c>
      <c r="F24" s="37">
        <f t="shared" si="0"/>
        <v>56000</v>
      </c>
      <c r="G24" s="4">
        <f t="shared" si="1"/>
        <v>56</v>
      </c>
      <c r="H24" s="29">
        <f t="shared" si="2"/>
        <v>56000</v>
      </c>
    </row>
    <row r="25" spans="1:8" x14ac:dyDescent="0.25">
      <c r="A25" s="4">
        <v>15</v>
      </c>
      <c r="B25" s="48" t="s">
        <v>414</v>
      </c>
      <c r="C25" s="38"/>
      <c r="D25" s="39"/>
      <c r="E25" s="40"/>
      <c r="F25" s="37"/>
      <c r="G25" s="4"/>
      <c r="H25" s="29"/>
    </row>
    <row r="26" spans="1:8" ht="90" x14ac:dyDescent="0.25">
      <c r="A26" s="4">
        <v>16</v>
      </c>
      <c r="B26" s="50" t="s">
        <v>432</v>
      </c>
      <c r="C26" s="35" t="s">
        <v>164</v>
      </c>
      <c r="D26" s="36">
        <v>41</v>
      </c>
      <c r="E26" s="37">
        <v>35000</v>
      </c>
      <c r="F26" s="37">
        <f t="shared" si="0"/>
        <v>1435000</v>
      </c>
      <c r="G26" s="4">
        <f t="shared" si="1"/>
        <v>41</v>
      </c>
      <c r="H26" s="29">
        <f t="shared" si="2"/>
        <v>1435000</v>
      </c>
    </row>
    <row r="27" spans="1:8" ht="285" x14ac:dyDescent="0.25">
      <c r="A27" s="4">
        <v>17</v>
      </c>
      <c r="B27" s="50" t="s">
        <v>433</v>
      </c>
      <c r="C27" s="35" t="s">
        <v>164</v>
      </c>
      <c r="D27" s="36">
        <v>15</v>
      </c>
      <c r="E27" s="37">
        <v>65000</v>
      </c>
      <c r="F27" s="37">
        <f t="shared" si="0"/>
        <v>975000</v>
      </c>
      <c r="G27" s="4">
        <f t="shared" si="1"/>
        <v>15</v>
      </c>
      <c r="H27" s="29">
        <f t="shared" si="2"/>
        <v>975000</v>
      </c>
    </row>
    <row r="28" spans="1:8" x14ac:dyDescent="0.25">
      <c r="A28" s="4">
        <v>18</v>
      </c>
      <c r="B28" s="48" t="s">
        <v>415</v>
      </c>
      <c r="C28" s="38"/>
      <c r="D28" s="39"/>
      <c r="E28" s="40"/>
      <c r="F28" s="37"/>
      <c r="G28" s="4">
        <f t="shared" si="1"/>
        <v>0</v>
      </c>
      <c r="H28" s="29">
        <f t="shared" si="2"/>
        <v>0</v>
      </c>
    </row>
    <row r="29" spans="1:8" ht="29.45" customHeight="1" x14ac:dyDescent="0.25">
      <c r="A29" s="4">
        <v>19</v>
      </c>
      <c r="B29" s="49" t="s">
        <v>434</v>
      </c>
      <c r="C29" s="35" t="s">
        <v>164</v>
      </c>
      <c r="D29" s="36">
        <v>1</v>
      </c>
      <c r="E29" s="37">
        <v>150000</v>
      </c>
      <c r="F29" s="37">
        <f t="shared" si="0"/>
        <v>150000</v>
      </c>
      <c r="G29" s="4">
        <f t="shared" si="1"/>
        <v>1</v>
      </c>
      <c r="H29" s="29">
        <f t="shared" si="2"/>
        <v>150000</v>
      </c>
    </row>
    <row r="30" spans="1:8" ht="60" x14ac:dyDescent="0.25">
      <c r="A30" s="4">
        <v>20</v>
      </c>
      <c r="B30" s="49" t="s">
        <v>435</v>
      </c>
      <c r="C30" s="35" t="s">
        <v>164</v>
      </c>
      <c r="D30" s="36">
        <v>74</v>
      </c>
      <c r="E30" s="37">
        <v>75000</v>
      </c>
      <c r="F30" s="37">
        <f t="shared" si="0"/>
        <v>5550000</v>
      </c>
      <c r="G30" s="4">
        <v>20</v>
      </c>
      <c r="H30" s="29">
        <f t="shared" si="2"/>
        <v>1500000</v>
      </c>
    </row>
    <row r="31" spans="1:8" ht="28.5" x14ac:dyDescent="0.25">
      <c r="A31" s="4">
        <v>21</v>
      </c>
      <c r="B31" s="48" t="s">
        <v>416</v>
      </c>
      <c r="C31" s="38"/>
      <c r="D31" s="39"/>
      <c r="E31" s="40"/>
      <c r="F31" s="37"/>
      <c r="G31" s="4"/>
      <c r="H31" s="29"/>
    </row>
    <row r="32" spans="1:8" x14ac:dyDescent="0.25">
      <c r="A32" s="4">
        <v>22</v>
      </c>
      <c r="B32" s="48" t="s">
        <v>417</v>
      </c>
      <c r="C32" s="38"/>
      <c r="D32" s="39"/>
      <c r="E32" s="40"/>
      <c r="F32" s="37"/>
      <c r="G32" s="4"/>
      <c r="H32" s="29"/>
    </row>
    <row r="33" spans="1:8" ht="30" x14ac:dyDescent="0.25">
      <c r="A33" s="4">
        <v>23</v>
      </c>
      <c r="B33" s="49" t="s">
        <v>436</v>
      </c>
      <c r="C33" s="35" t="s">
        <v>164</v>
      </c>
      <c r="D33" s="36">
        <v>30</v>
      </c>
      <c r="E33" s="40">
        <v>4000</v>
      </c>
      <c r="F33" s="37">
        <f t="shared" si="0"/>
        <v>120000</v>
      </c>
      <c r="G33" s="4">
        <f t="shared" si="1"/>
        <v>30</v>
      </c>
      <c r="H33" s="29">
        <f t="shared" si="2"/>
        <v>120000</v>
      </c>
    </row>
    <row r="34" spans="1:8" ht="30" x14ac:dyDescent="0.25">
      <c r="A34" s="4">
        <v>24</v>
      </c>
      <c r="B34" s="49" t="s">
        <v>437</v>
      </c>
      <c r="C34" s="35" t="s">
        <v>164</v>
      </c>
      <c r="D34" s="36">
        <v>40</v>
      </c>
      <c r="E34" s="40">
        <v>4000</v>
      </c>
      <c r="F34" s="37">
        <f t="shared" si="0"/>
        <v>160000</v>
      </c>
      <c r="G34" s="4">
        <f t="shared" si="1"/>
        <v>40</v>
      </c>
      <c r="H34" s="29">
        <f t="shared" si="2"/>
        <v>160000</v>
      </c>
    </row>
    <row r="35" spans="1:8" ht="30" x14ac:dyDescent="0.25">
      <c r="A35" s="4">
        <v>25</v>
      </c>
      <c r="B35" s="49" t="s">
        <v>438</v>
      </c>
      <c r="C35" s="35" t="s">
        <v>164</v>
      </c>
      <c r="D35" s="36">
        <v>10</v>
      </c>
      <c r="E35" s="40">
        <v>4000</v>
      </c>
      <c r="F35" s="37">
        <f t="shared" si="0"/>
        <v>40000</v>
      </c>
      <c r="G35" s="4">
        <f t="shared" si="1"/>
        <v>10</v>
      </c>
      <c r="H35" s="29">
        <f t="shared" si="2"/>
        <v>40000</v>
      </c>
    </row>
    <row r="36" spans="1:8" ht="30" x14ac:dyDescent="0.25">
      <c r="A36" s="4">
        <v>26</v>
      </c>
      <c r="B36" s="49" t="s">
        <v>439</v>
      </c>
      <c r="C36" s="35" t="s">
        <v>164</v>
      </c>
      <c r="D36" s="36">
        <v>50</v>
      </c>
      <c r="E36" s="40">
        <v>4000</v>
      </c>
      <c r="F36" s="37">
        <f t="shared" si="0"/>
        <v>200000</v>
      </c>
      <c r="G36" s="4">
        <f t="shared" si="1"/>
        <v>50</v>
      </c>
      <c r="H36" s="29">
        <f t="shared" si="2"/>
        <v>200000</v>
      </c>
    </row>
    <row r="37" spans="1:8" ht="30" x14ac:dyDescent="0.25">
      <c r="A37" s="4">
        <v>27</v>
      </c>
      <c r="B37" s="49" t="s">
        <v>440</v>
      </c>
      <c r="C37" s="35" t="s">
        <v>164</v>
      </c>
      <c r="D37" s="36">
        <v>30</v>
      </c>
      <c r="E37" s="40">
        <v>4000</v>
      </c>
      <c r="F37" s="37">
        <f t="shared" si="0"/>
        <v>120000</v>
      </c>
      <c r="G37" s="4">
        <f t="shared" si="1"/>
        <v>30</v>
      </c>
      <c r="H37" s="29">
        <f t="shared" si="2"/>
        <v>120000</v>
      </c>
    </row>
    <row r="38" spans="1:8" ht="30" x14ac:dyDescent="0.25">
      <c r="A38" s="4">
        <v>28</v>
      </c>
      <c r="B38" s="49" t="s">
        <v>441</v>
      </c>
      <c r="C38" s="35" t="s">
        <v>164</v>
      </c>
      <c r="D38" s="36">
        <v>2</v>
      </c>
      <c r="E38" s="40">
        <v>5000</v>
      </c>
      <c r="F38" s="37">
        <f t="shared" si="0"/>
        <v>10000</v>
      </c>
      <c r="G38" s="4">
        <f t="shared" si="1"/>
        <v>2</v>
      </c>
      <c r="H38" s="29">
        <f t="shared" si="2"/>
        <v>10000</v>
      </c>
    </row>
    <row r="39" spans="1:8" ht="30" x14ac:dyDescent="0.25">
      <c r="A39" s="4">
        <v>29</v>
      </c>
      <c r="B39" s="49" t="s">
        <v>442</v>
      </c>
      <c r="C39" s="35" t="s">
        <v>164</v>
      </c>
      <c r="D39" s="36">
        <v>40</v>
      </c>
      <c r="E39" s="40">
        <v>4000</v>
      </c>
      <c r="F39" s="37">
        <f t="shared" si="0"/>
        <v>160000</v>
      </c>
      <c r="G39" s="4">
        <f t="shared" si="1"/>
        <v>40</v>
      </c>
      <c r="H39" s="29">
        <f t="shared" si="2"/>
        <v>160000</v>
      </c>
    </row>
    <row r="40" spans="1:8" ht="30" x14ac:dyDescent="0.25">
      <c r="A40" s="4">
        <v>30</v>
      </c>
      <c r="B40" s="49" t="s">
        <v>443</v>
      </c>
      <c r="C40" s="35" t="s">
        <v>164</v>
      </c>
      <c r="D40" s="36">
        <v>30</v>
      </c>
      <c r="E40" s="40">
        <v>4000</v>
      </c>
      <c r="F40" s="37">
        <f t="shared" si="0"/>
        <v>120000</v>
      </c>
      <c r="G40" s="4">
        <f t="shared" si="1"/>
        <v>30</v>
      </c>
      <c r="H40" s="29">
        <f t="shared" si="2"/>
        <v>120000</v>
      </c>
    </row>
    <row r="41" spans="1:8" ht="30" x14ac:dyDescent="0.25">
      <c r="A41" s="4">
        <v>32</v>
      </c>
      <c r="B41" s="49" t="s">
        <v>444</v>
      </c>
      <c r="C41" s="35" t="s">
        <v>164</v>
      </c>
      <c r="D41" s="36">
        <v>10</v>
      </c>
      <c r="E41" s="37">
        <v>25500</v>
      </c>
      <c r="F41" s="37">
        <f t="shared" si="0"/>
        <v>255000</v>
      </c>
      <c r="G41" s="4">
        <f t="shared" si="1"/>
        <v>10</v>
      </c>
      <c r="H41" s="29">
        <f t="shared" si="2"/>
        <v>255000</v>
      </c>
    </row>
    <row r="42" spans="1:8" ht="45" x14ac:dyDescent="0.25">
      <c r="A42" s="4">
        <v>33</v>
      </c>
      <c r="B42" s="49" t="s">
        <v>445</v>
      </c>
      <c r="C42" s="35" t="s">
        <v>164</v>
      </c>
      <c r="D42" s="36">
        <v>5</v>
      </c>
      <c r="E42" s="37">
        <v>34000</v>
      </c>
      <c r="F42" s="37">
        <f t="shared" si="0"/>
        <v>170000</v>
      </c>
      <c r="G42" s="4">
        <f t="shared" si="1"/>
        <v>5</v>
      </c>
      <c r="H42" s="29">
        <f t="shared" si="2"/>
        <v>170000</v>
      </c>
    </row>
    <row r="43" spans="1:8" x14ac:dyDescent="0.25">
      <c r="A43" s="4">
        <v>34</v>
      </c>
      <c r="B43" s="48" t="s">
        <v>418</v>
      </c>
      <c r="C43" s="38"/>
      <c r="D43" s="39"/>
      <c r="E43" s="40"/>
      <c r="F43" s="37"/>
      <c r="G43" s="4"/>
      <c r="H43" s="29"/>
    </row>
    <row r="44" spans="1:8" x14ac:dyDescent="0.25">
      <c r="A44" s="4">
        <v>35</v>
      </c>
      <c r="B44" s="49" t="s">
        <v>446</v>
      </c>
      <c r="C44" s="35" t="s">
        <v>164</v>
      </c>
      <c r="D44" s="36">
        <v>50</v>
      </c>
      <c r="E44" s="37">
        <v>800</v>
      </c>
      <c r="F44" s="37">
        <f t="shared" si="0"/>
        <v>40000</v>
      </c>
      <c r="G44" s="4">
        <f t="shared" si="1"/>
        <v>50</v>
      </c>
      <c r="H44" s="29">
        <f t="shared" si="2"/>
        <v>40000</v>
      </c>
    </row>
    <row r="45" spans="1:8" x14ac:dyDescent="0.25">
      <c r="A45" s="4">
        <v>36</v>
      </c>
      <c r="B45" s="49" t="s">
        <v>447</v>
      </c>
      <c r="C45" s="35" t="s">
        <v>164</v>
      </c>
      <c r="D45" s="36">
        <v>50</v>
      </c>
      <c r="E45" s="37">
        <v>800</v>
      </c>
      <c r="F45" s="37">
        <f t="shared" si="0"/>
        <v>40000</v>
      </c>
      <c r="G45" s="4">
        <f t="shared" si="1"/>
        <v>50</v>
      </c>
      <c r="H45" s="29">
        <f t="shared" si="2"/>
        <v>40000</v>
      </c>
    </row>
    <row r="46" spans="1:8" x14ac:dyDescent="0.25">
      <c r="A46" s="4">
        <v>37</v>
      </c>
      <c r="B46" s="49" t="s">
        <v>448</v>
      </c>
      <c r="C46" s="35" t="s">
        <v>164</v>
      </c>
      <c r="D46" s="36">
        <v>5</v>
      </c>
      <c r="E46" s="37">
        <v>1000</v>
      </c>
      <c r="F46" s="37">
        <f t="shared" si="0"/>
        <v>5000</v>
      </c>
      <c r="G46" s="4">
        <f t="shared" si="1"/>
        <v>5</v>
      </c>
      <c r="H46" s="29">
        <f t="shared" si="2"/>
        <v>5000</v>
      </c>
    </row>
    <row r="47" spans="1:8" x14ac:dyDescent="0.25">
      <c r="A47" s="4">
        <v>38</v>
      </c>
      <c r="B47" s="49" t="s">
        <v>449</v>
      </c>
      <c r="C47" s="35" t="s">
        <v>164</v>
      </c>
      <c r="D47" s="36">
        <v>5</v>
      </c>
      <c r="E47" s="37">
        <v>1000</v>
      </c>
      <c r="F47" s="37">
        <f t="shared" si="0"/>
        <v>5000</v>
      </c>
      <c r="G47" s="4">
        <f t="shared" si="1"/>
        <v>5</v>
      </c>
      <c r="H47" s="29">
        <f t="shared" si="2"/>
        <v>5000</v>
      </c>
    </row>
    <row r="48" spans="1:8" s="30" customFormat="1" x14ac:dyDescent="0.25">
      <c r="A48" s="82">
        <v>39</v>
      </c>
      <c r="B48" s="83" t="s">
        <v>450</v>
      </c>
      <c r="C48" s="84" t="s">
        <v>164</v>
      </c>
      <c r="D48" s="85">
        <v>30</v>
      </c>
      <c r="E48" s="86">
        <v>800</v>
      </c>
      <c r="F48" s="86">
        <f t="shared" si="0"/>
        <v>24000</v>
      </c>
      <c r="G48" s="82">
        <f t="shared" si="1"/>
        <v>30</v>
      </c>
      <c r="H48" s="87">
        <f t="shared" si="2"/>
        <v>24000</v>
      </c>
    </row>
    <row r="49" spans="1:8" s="30" customFormat="1" x14ac:dyDescent="0.25">
      <c r="A49" s="82">
        <v>40</v>
      </c>
      <c r="B49" s="83" t="s">
        <v>451</v>
      </c>
      <c r="C49" s="84" t="s">
        <v>164</v>
      </c>
      <c r="D49" s="85">
        <v>30</v>
      </c>
      <c r="E49" s="86">
        <v>800</v>
      </c>
      <c r="F49" s="86">
        <f t="shared" si="0"/>
        <v>24000</v>
      </c>
      <c r="G49" s="82">
        <f t="shared" si="1"/>
        <v>30</v>
      </c>
      <c r="H49" s="87">
        <f t="shared" si="2"/>
        <v>24000</v>
      </c>
    </row>
    <row r="50" spans="1:8" x14ac:dyDescent="0.25">
      <c r="A50" s="4">
        <v>41</v>
      </c>
      <c r="B50" s="48" t="s">
        <v>419</v>
      </c>
      <c r="C50" s="38"/>
      <c r="D50" s="39"/>
      <c r="E50" s="40"/>
      <c r="F50" s="37"/>
      <c r="G50" s="4"/>
      <c r="H50" s="29"/>
    </row>
    <row r="51" spans="1:8" x14ac:dyDescent="0.25">
      <c r="A51" s="4">
        <v>42</v>
      </c>
      <c r="B51" s="49" t="s">
        <v>452</v>
      </c>
      <c r="C51" s="35" t="s">
        <v>164</v>
      </c>
      <c r="D51" s="36">
        <v>10</v>
      </c>
      <c r="E51" s="37">
        <v>1000</v>
      </c>
      <c r="F51" s="37">
        <f t="shared" si="0"/>
        <v>10000</v>
      </c>
      <c r="G51" s="4">
        <f t="shared" si="1"/>
        <v>10</v>
      </c>
      <c r="H51" s="29">
        <f t="shared" si="2"/>
        <v>10000</v>
      </c>
    </row>
    <row r="52" spans="1:8" x14ac:dyDescent="0.25">
      <c r="A52" s="4">
        <v>43</v>
      </c>
      <c r="B52" s="49" t="s">
        <v>453</v>
      </c>
      <c r="C52" s="35" t="s">
        <v>164</v>
      </c>
      <c r="D52" s="36">
        <v>10</v>
      </c>
      <c r="E52" s="37">
        <v>1000</v>
      </c>
      <c r="F52" s="37">
        <f t="shared" si="0"/>
        <v>10000</v>
      </c>
      <c r="G52" s="4">
        <f t="shared" si="1"/>
        <v>10</v>
      </c>
      <c r="H52" s="29">
        <f t="shared" si="2"/>
        <v>10000</v>
      </c>
    </row>
    <row r="53" spans="1:8" x14ac:dyDescent="0.25">
      <c r="A53" s="4">
        <v>44</v>
      </c>
      <c r="B53" s="48" t="s">
        <v>420</v>
      </c>
      <c r="C53" s="38"/>
      <c r="D53" s="39"/>
      <c r="E53" s="40"/>
      <c r="F53" s="37"/>
      <c r="G53" s="4"/>
      <c r="H53" s="29"/>
    </row>
    <row r="54" spans="1:8" ht="75" x14ac:dyDescent="0.25">
      <c r="A54" s="4">
        <v>45</v>
      </c>
      <c r="B54" s="49" t="s">
        <v>454</v>
      </c>
      <c r="C54" s="38" t="s">
        <v>421</v>
      </c>
      <c r="D54" s="36">
        <v>70</v>
      </c>
      <c r="E54" s="37">
        <v>4000</v>
      </c>
      <c r="F54" s="37">
        <f t="shared" si="0"/>
        <v>280000</v>
      </c>
      <c r="G54" s="4">
        <f t="shared" si="1"/>
        <v>70</v>
      </c>
      <c r="H54" s="29">
        <f t="shared" si="2"/>
        <v>280000</v>
      </c>
    </row>
    <row r="55" spans="1:8" ht="30" x14ac:dyDescent="0.25">
      <c r="A55" s="4">
        <v>46</v>
      </c>
      <c r="B55" s="118" t="s">
        <v>657</v>
      </c>
      <c r="C55" s="35" t="s">
        <v>164</v>
      </c>
      <c r="D55" s="36">
        <v>1</v>
      </c>
      <c r="E55" s="37">
        <v>66980</v>
      </c>
      <c r="F55" s="37">
        <f t="shared" si="0"/>
        <v>66980</v>
      </c>
      <c r="G55" s="4">
        <f t="shared" si="1"/>
        <v>1</v>
      </c>
      <c r="H55" s="29">
        <f t="shared" si="2"/>
        <v>66980</v>
      </c>
    </row>
    <row r="56" spans="1:8" x14ac:dyDescent="0.25">
      <c r="A56" s="4">
        <v>47</v>
      </c>
      <c r="B56" s="118" t="s">
        <v>658</v>
      </c>
      <c r="C56" s="35" t="s">
        <v>164</v>
      </c>
      <c r="D56" s="36">
        <v>2</v>
      </c>
      <c r="E56" s="37">
        <v>29000</v>
      </c>
      <c r="F56" s="37">
        <f t="shared" si="0"/>
        <v>58000</v>
      </c>
      <c r="G56" s="4">
        <f t="shared" si="1"/>
        <v>2</v>
      </c>
      <c r="H56" s="29">
        <f t="shared" si="2"/>
        <v>58000</v>
      </c>
    </row>
    <row r="57" spans="1:8" x14ac:dyDescent="0.25">
      <c r="A57" s="4"/>
      <c r="B57" s="35"/>
      <c r="C57" s="38"/>
      <c r="D57" s="36"/>
      <c r="E57" s="37"/>
      <c r="F57" s="37">
        <f>SUM(F11:F56)</f>
        <v>17243380</v>
      </c>
      <c r="G57" s="4"/>
      <c r="H57" s="29">
        <f>SUM(H11:H56)</f>
        <v>12953380</v>
      </c>
    </row>
    <row r="58" spans="1:8" x14ac:dyDescent="0.25">
      <c r="B58" s="31"/>
      <c r="C58" s="31"/>
      <c r="D58" s="31"/>
      <c r="E58" s="31"/>
      <c r="F58" s="31"/>
    </row>
    <row r="59" spans="1:8" x14ac:dyDescent="0.25">
      <c r="B59" s="45" t="s">
        <v>336</v>
      </c>
      <c r="C59" s="46"/>
      <c r="D59" s="46"/>
      <c r="G59" s="46" t="s">
        <v>337</v>
      </c>
    </row>
    <row r="60" spans="1:8" x14ac:dyDescent="0.25">
      <c r="B60" s="32"/>
      <c r="C60" s="46"/>
      <c r="D60" s="46"/>
      <c r="G60" s="46"/>
    </row>
    <row r="61" spans="1:8" x14ac:dyDescent="0.25">
      <c r="B61" s="32" t="s">
        <v>422</v>
      </c>
      <c r="C61" s="46"/>
      <c r="D61" s="46"/>
      <c r="G61" s="46" t="s">
        <v>423</v>
      </c>
    </row>
    <row r="62" spans="1:8" x14ac:dyDescent="0.25">
      <c r="B62" s="2"/>
      <c r="C62" s="2"/>
      <c r="D62" s="2"/>
      <c r="E62" s="2"/>
    </row>
  </sheetData>
  <mergeCells count="11">
    <mergeCell ref="B6:F6"/>
    <mergeCell ref="D8:F8"/>
    <mergeCell ref="G8:H8"/>
    <mergeCell ref="A8:A9"/>
    <mergeCell ref="B8:B9"/>
    <mergeCell ref="D9:D10"/>
    <mergeCell ref="E9:E10"/>
    <mergeCell ref="F9:F10"/>
    <mergeCell ref="G9:G10"/>
    <mergeCell ref="H9:H10"/>
    <mergeCell ref="C8:C1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workbookViewId="0">
      <selection activeCell="Y20" sqref="X20:Y20"/>
    </sheetView>
  </sheetViews>
  <sheetFormatPr defaultRowHeight="15" x14ac:dyDescent="0.25"/>
  <cols>
    <col min="2" max="2" width="20" customWidth="1"/>
    <col min="3" max="3" width="29.42578125" customWidth="1"/>
    <col min="4" max="4" width="8.42578125" customWidth="1"/>
    <col min="5" max="5" width="10.5703125" customWidth="1"/>
    <col min="6" max="6" width="6.85546875" customWidth="1"/>
    <col min="7" max="7" width="15.140625" customWidth="1"/>
    <col min="8" max="8" width="8.28515625" customWidth="1"/>
    <col min="9" max="9" width="19.85546875" customWidth="1"/>
    <col min="10" max="20" width="8.85546875" hidden="1" customWidth="1"/>
    <col min="21" max="21" width="6.28515625" hidden="1" customWidth="1"/>
    <col min="22" max="22" width="12" hidden="1" customWidth="1"/>
  </cols>
  <sheetData>
    <row r="1" spans="1:23" x14ac:dyDescent="0.25">
      <c r="A1" s="31"/>
      <c r="B1" s="31"/>
      <c r="C1" s="31"/>
      <c r="D1" s="31"/>
      <c r="E1" s="31"/>
      <c r="F1" s="31"/>
      <c r="G1" s="31"/>
      <c r="H1" s="152" t="s">
        <v>193</v>
      </c>
      <c r="I1" s="152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x14ac:dyDescent="0.25">
      <c r="A2" s="31"/>
      <c r="B2" s="31"/>
      <c r="C2" s="31"/>
      <c r="D2" s="31"/>
      <c r="E2" s="31"/>
      <c r="F2" s="31"/>
      <c r="G2" s="31"/>
      <c r="H2" s="31"/>
      <c r="I2" s="67" t="s">
        <v>194</v>
      </c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x14ac:dyDescent="0.25">
      <c r="A3" s="31"/>
      <c r="B3" s="31"/>
      <c r="C3" s="31"/>
      <c r="D3" s="31"/>
      <c r="E3" s="31"/>
      <c r="F3" s="31"/>
      <c r="G3" s="31"/>
      <c r="H3" s="152" t="s">
        <v>195</v>
      </c>
      <c r="I3" s="152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x14ac:dyDescent="0.25">
      <c r="A4" s="31"/>
      <c r="B4" s="31"/>
      <c r="C4" s="31"/>
      <c r="D4" s="31"/>
      <c r="E4" s="31"/>
      <c r="F4" s="31"/>
      <c r="G4" s="31"/>
      <c r="H4" s="152" t="s">
        <v>340</v>
      </c>
      <c r="I4" s="152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3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x14ac:dyDescent="0.25">
      <c r="A7" s="46"/>
      <c r="B7" s="165" t="s">
        <v>478</v>
      </c>
      <c r="C7" s="165"/>
      <c r="D7" s="165"/>
      <c r="E7" s="165"/>
      <c r="F7" s="165"/>
      <c r="G7" s="165"/>
      <c r="H7" s="46"/>
      <c r="I7" s="46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 x14ac:dyDescent="0.25">
      <c r="A8" s="46"/>
      <c r="B8" s="59" t="s">
        <v>404</v>
      </c>
      <c r="C8" s="59"/>
      <c r="D8" s="59"/>
      <c r="E8" s="59"/>
      <c r="F8" s="59"/>
      <c r="G8" s="59"/>
      <c r="H8" s="46"/>
      <c r="I8" s="46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3" ht="45" x14ac:dyDescent="0.25">
      <c r="A9" s="144" t="s">
        <v>198</v>
      </c>
      <c r="B9" s="143" t="s">
        <v>21</v>
      </c>
      <c r="C9" s="144" t="s">
        <v>1</v>
      </c>
      <c r="D9" s="144" t="s">
        <v>2</v>
      </c>
      <c r="E9" s="153" t="s">
        <v>363</v>
      </c>
      <c r="F9" s="153"/>
      <c r="G9" s="153"/>
      <c r="H9" s="163" t="s">
        <v>343</v>
      </c>
      <c r="I9" s="164"/>
      <c r="J9" s="54" t="s">
        <v>463</v>
      </c>
      <c r="K9" s="54" t="s">
        <v>464</v>
      </c>
      <c r="L9" s="54" t="s">
        <v>465</v>
      </c>
      <c r="M9" s="54" t="s">
        <v>466</v>
      </c>
      <c r="N9" s="54" t="s">
        <v>20</v>
      </c>
      <c r="O9" s="54" t="s">
        <v>31</v>
      </c>
      <c r="P9" s="54" t="s">
        <v>57</v>
      </c>
      <c r="Q9" s="54" t="s">
        <v>468</v>
      </c>
      <c r="R9" s="54" t="s">
        <v>469</v>
      </c>
      <c r="S9" s="54" t="s">
        <v>470</v>
      </c>
      <c r="T9" s="54" t="s">
        <v>471</v>
      </c>
      <c r="U9" s="54" t="s">
        <v>472</v>
      </c>
      <c r="V9" s="54" t="s">
        <v>474</v>
      </c>
      <c r="W9" s="31"/>
    </row>
    <row r="10" spans="1:23" x14ac:dyDescent="0.25">
      <c r="A10" s="144"/>
      <c r="B10" s="143"/>
      <c r="C10" s="144"/>
      <c r="D10" s="144"/>
      <c r="E10" s="53" t="s">
        <v>13</v>
      </c>
      <c r="F10" s="60" t="s">
        <v>3</v>
      </c>
      <c r="G10" s="60" t="s">
        <v>4</v>
      </c>
      <c r="H10" s="53" t="s">
        <v>13</v>
      </c>
      <c r="I10" s="60" t="s">
        <v>4</v>
      </c>
      <c r="J10" s="31"/>
      <c r="K10" s="31"/>
      <c r="L10" s="31"/>
      <c r="M10" s="31"/>
      <c r="N10" s="31"/>
      <c r="O10" s="31"/>
      <c r="P10" s="31">
        <v>1</v>
      </c>
      <c r="Q10" s="31"/>
      <c r="R10" s="31"/>
      <c r="S10" s="31"/>
      <c r="T10" s="31"/>
      <c r="U10" s="31"/>
      <c r="V10" s="31"/>
      <c r="W10" s="31"/>
    </row>
    <row r="11" spans="1:23" ht="15" customHeight="1" x14ac:dyDescent="0.25">
      <c r="A11" s="52">
        <v>1</v>
      </c>
      <c r="B11" s="51" t="s">
        <v>62</v>
      </c>
      <c r="C11" s="51" t="s">
        <v>63</v>
      </c>
      <c r="D11" s="52" t="s">
        <v>481</v>
      </c>
      <c r="E11" s="63">
        <v>20</v>
      </c>
      <c r="F11" s="63">
        <v>1200</v>
      </c>
      <c r="G11" s="64">
        <f>E11*F11</f>
        <v>24000</v>
      </c>
      <c r="H11" s="63">
        <f>E11</f>
        <v>20</v>
      </c>
      <c r="I11" s="64">
        <f t="shared" ref="I11:I28" si="0">H11*F11</f>
        <v>24000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3" ht="40.15" customHeight="1" x14ac:dyDescent="0.25">
      <c r="A12" s="52">
        <v>2</v>
      </c>
      <c r="B12" s="51" t="s">
        <v>74</v>
      </c>
      <c r="C12" s="51" t="s">
        <v>75</v>
      </c>
      <c r="D12" s="52" t="s">
        <v>481</v>
      </c>
      <c r="E12" s="63">
        <f>J12+K12+L12+M12+N12+O12+P12+Q12+R12+S12+T12+U12+V12</f>
        <v>36</v>
      </c>
      <c r="F12" s="63">
        <v>900</v>
      </c>
      <c r="G12" s="64">
        <f>E12*F12</f>
        <v>32400</v>
      </c>
      <c r="H12" s="63">
        <f t="shared" ref="H12:H55" si="1">E12</f>
        <v>36</v>
      </c>
      <c r="I12" s="64">
        <f t="shared" si="0"/>
        <v>32400</v>
      </c>
      <c r="J12" s="31"/>
      <c r="K12" s="31">
        <v>3</v>
      </c>
      <c r="L12" s="31">
        <v>3</v>
      </c>
      <c r="M12" s="31"/>
      <c r="N12" s="31"/>
      <c r="O12" s="31"/>
      <c r="P12" s="31"/>
      <c r="Q12" s="31">
        <v>4</v>
      </c>
      <c r="R12" s="31"/>
      <c r="S12" s="31">
        <v>25</v>
      </c>
      <c r="T12" s="31"/>
      <c r="U12" s="31"/>
      <c r="V12" s="31">
        <v>1</v>
      </c>
      <c r="W12" s="31"/>
    </row>
    <row r="13" spans="1:23" ht="41.45" customHeight="1" x14ac:dyDescent="0.25">
      <c r="A13" s="52">
        <v>3</v>
      </c>
      <c r="B13" s="51" t="s">
        <v>74</v>
      </c>
      <c r="C13" s="51" t="s">
        <v>158</v>
      </c>
      <c r="D13" s="52" t="s">
        <v>481</v>
      </c>
      <c r="E13" s="63">
        <f t="shared" ref="E13:E31" si="2">J13+K13+L13+M13+N13+O13+P13+Q13+R13+S13+T13+U13+V13</f>
        <v>140</v>
      </c>
      <c r="F13" s="63">
        <v>265</v>
      </c>
      <c r="G13" s="64">
        <f t="shared" ref="G13:G34" si="3">E13*F13</f>
        <v>37100</v>
      </c>
      <c r="H13" s="63">
        <f t="shared" si="1"/>
        <v>140</v>
      </c>
      <c r="I13" s="64">
        <f t="shared" si="0"/>
        <v>37100</v>
      </c>
      <c r="J13" s="31">
        <v>5</v>
      </c>
      <c r="K13" s="31">
        <v>50</v>
      </c>
      <c r="L13" s="31"/>
      <c r="M13" s="31"/>
      <c r="N13" s="31">
        <v>50</v>
      </c>
      <c r="O13" s="31"/>
      <c r="P13" s="31"/>
      <c r="Q13" s="31">
        <v>20</v>
      </c>
      <c r="R13" s="31">
        <v>15</v>
      </c>
      <c r="S13" s="31"/>
      <c r="T13" s="31"/>
      <c r="U13" s="31"/>
      <c r="V13" s="31"/>
      <c r="W13" s="31"/>
    </row>
    <row r="14" spans="1:23" ht="40.15" customHeight="1" x14ac:dyDescent="0.25">
      <c r="A14" s="52">
        <v>4</v>
      </c>
      <c r="B14" s="51" t="s">
        <v>74</v>
      </c>
      <c r="C14" s="51" t="s">
        <v>77</v>
      </c>
      <c r="D14" s="52" t="s">
        <v>481</v>
      </c>
      <c r="E14" s="63">
        <f t="shared" si="2"/>
        <v>20</v>
      </c>
      <c r="F14" s="63">
        <v>590</v>
      </c>
      <c r="G14" s="64">
        <f t="shared" si="3"/>
        <v>11800</v>
      </c>
      <c r="H14" s="63">
        <f t="shared" si="1"/>
        <v>20</v>
      </c>
      <c r="I14" s="64">
        <f t="shared" si="0"/>
        <v>11800</v>
      </c>
      <c r="J14" s="31"/>
      <c r="K14" s="31"/>
      <c r="L14" s="31"/>
      <c r="M14" s="31"/>
      <c r="N14" s="31"/>
      <c r="O14" s="31"/>
      <c r="P14" s="31"/>
      <c r="Q14" s="31">
        <v>20</v>
      </c>
      <c r="R14" s="31"/>
      <c r="S14" s="31"/>
      <c r="T14" s="31"/>
      <c r="U14" s="31"/>
      <c r="V14" s="31"/>
      <c r="W14" s="31"/>
    </row>
    <row r="15" spans="1:23" ht="25.15" customHeight="1" x14ac:dyDescent="0.25">
      <c r="A15" s="52">
        <v>5</v>
      </c>
      <c r="B15" s="51" t="s">
        <v>74</v>
      </c>
      <c r="C15" s="51" t="s">
        <v>405</v>
      </c>
      <c r="D15" s="52" t="s">
        <v>481</v>
      </c>
      <c r="E15" s="63">
        <f t="shared" si="2"/>
        <v>62</v>
      </c>
      <c r="F15" s="63">
        <v>320</v>
      </c>
      <c r="G15" s="64">
        <f t="shared" si="3"/>
        <v>19840</v>
      </c>
      <c r="H15" s="63">
        <f t="shared" si="1"/>
        <v>62</v>
      </c>
      <c r="I15" s="64">
        <f t="shared" si="0"/>
        <v>19840</v>
      </c>
      <c r="J15" s="31">
        <v>15</v>
      </c>
      <c r="K15" s="31"/>
      <c r="L15" s="31">
        <v>16</v>
      </c>
      <c r="M15" s="31">
        <v>16</v>
      </c>
      <c r="N15" s="31">
        <v>15</v>
      </c>
      <c r="O15" s="31"/>
      <c r="P15" s="31"/>
      <c r="Q15" s="31"/>
      <c r="R15" s="31"/>
      <c r="S15" s="31"/>
      <c r="T15" s="31"/>
      <c r="U15" s="31"/>
      <c r="V15" s="31"/>
      <c r="W15" s="31"/>
    </row>
    <row r="16" spans="1:23" ht="28.15" customHeight="1" x14ac:dyDescent="0.25">
      <c r="A16" s="52">
        <v>6</v>
      </c>
      <c r="B16" s="51" t="s">
        <v>74</v>
      </c>
      <c r="C16" s="51" t="s">
        <v>159</v>
      </c>
      <c r="D16" s="52" t="s">
        <v>481</v>
      </c>
      <c r="E16" s="63">
        <f>J16+K16+L16+M16+N16+O16+P16+Q16+R16+S16+T16+U16+V16</f>
        <v>182</v>
      </c>
      <c r="F16" s="63">
        <v>430</v>
      </c>
      <c r="G16" s="64">
        <f t="shared" si="3"/>
        <v>78260</v>
      </c>
      <c r="H16" s="63">
        <f t="shared" si="1"/>
        <v>182</v>
      </c>
      <c r="I16" s="64">
        <f t="shared" si="0"/>
        <v>78260</v>
      </c>
      <c r="J16" s="31">
        <v>15</v>
      </c>
      <c r="K16" s="31">
        <v>42</v>
      </c>
      <c r="L16" s="31">
        <v>30</v>
      </c>
      <c r="M16" s="31">
        <v>10</v>
      </c>
      <c r="N16" s="31">
        <v>35</v>
      </c>
      <c r="O16" s="31"/>
      <c r="P16" s="31"/>
      <c r="Q16" s="31"/>
      <c r="R16" s="31">
        <v>25</v>
      </c>
      <c r="S16" s="31"/>
      <c r="T16" s="31">
        <v>10</v>
      </c>
      <c r="U16" s="31"/>
      <c r="V16" s="31">
        <v>15</v>
      </c>
      <c r="W16" s="31"/>
    </row>
    <row r="17" spans="1:23" ht="95.45" customHeight="1" x14ac:dyDescent="0.25">
      <c r="A17" s="52">
        <v>7</v>
      </c>
      <c r="B17" s="51" t="s">
        <v>74</v>
      </c>
      <c r="C17" s="51" t="s">
        <v>384</v>
      </c>
      <c r="D17" s="52" t="s">
        <v>481</v>
      </c>
      <c r="E17" s="63">
        <v>10</v>
      </c>
      <c r="F17" s="63">
        <v>470</v>
      </c>
      <c r="G17" s="64">
        <f t="shared" si="3"/>
        <v>4700</v>
      </c>
      <c r="H17" s="63">
        <f t="shared" si="1"/>
        <v>10</v>
      </c>
      <c r="I17" s="64">
        <f t="shared" si="0"/>
        <v>4700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</row>
    <row r="18" spans="1:23" ht="59.45" customHeight="1" x14ac:dyDescent="0.25">
      <c r="A18" s="52">
        <v>8</v>
      </c>
      <c r="B18" s="51" t="s">
        <v>74</v>
      </c>
      <c r="C18" s="56" t="s">
        <v>385</v>
      </c>
      <c r="D18" s="52" t="s">
        <v>481</v>
      </c>
      <c r="E18" s="63">
        <v>10</v>
      </c>
      <c r="F18" s="63">
        <v>320</v>
      </c>
      <c r="G18" s="64">
        <f t="shared" si="3"/>
        <v>3200</v>
      </c>
      <c r="H18" s="63">
        <f t="shared" si="1"/>
        <v>10</v>
      </c>
      <c r="I18" s="64">
        <f t="shared" si="0"/>
        <v>3200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</row>
    <row r="19" spans="1:23" ht="52.15" customHeight="1" x14ac:dyDescent="0.25">
      <c r="A19" s="52">
        <v>9</v>
      </c>
      <c r="B19" s="51" t="s">
        <v>100</v>
      </c>
      <c r="C19" s="51" t="s">
        <v>397</v>
      </c>
      <c r="D19" s="52" t="s">
        <v>481</v>
      </c>
      <c r="E19" s="63">
        <f t="shared" si="2"/>
        <v>104</v>
      </c>
      <c r="F19" s="63">
        <v>320</v>
      </c>
      <c r="G19" s="64">
        <f t="shared" si="3"/>
        <v>33280</v>
      </c>
      <c r="H19" s="63">
        <f t="shared" si="1"/>
        <v>104</v>
      </c>
      <c r="I19" s="64">
        <f t="shared" si="0"/>
        <v>33280</v>
      </c>
      <c r="J19" s="31">
        <v>10</v>
      </c>
      <c r="K19" s="31">
        <v>6</v>
      </c>
      <c r="L19" s="31">
        <v>25</v>
      </c>
      <c r="M19" s="31">
        <v>28</v>
      </c>
      <c r="N19" s="31">
        <v>10</v>
      </c>
      <c r="O19" s="31"/>
      <c r="P19" s="31"/>
      <c r="Q19" s="31"/>
      <c r="R19" s="31"/>
      <c r="S19" s="31"/>
      <c r="T19" s="31"/>
      <c r="U19" s="31">
        <v>10</v>
      </c>
      <c r="V19" s="31">
        <v>15</v>
      </c>
      <c r="W19" s="31"/>
    </row>
    <row r="20" spans="1:23" ht="30.6" customHeight="1" x14ac:dyDescent="0.25">
      <c r="A20" s="52">
        <v>10</v>
      </c>
      <c r="B20" s="51" t="s">
        <v>479</v>
      </c>
      <c r="C20" s="52" t="s">
        <v>480</v>
      </c>
      <c r="D20" s="52" t="s">
        <v>481</v>
      </c>
      <c r="E20" s="63">
        <f t="shared" si="2"/>
        <v>3</v>
      </c>
      <c r="F20" s="63">
        <v>500</v>
      </c>
      <c r="G20" s="64">
        <f t="shared" si="3"/>
        <v>1500</v>
      </c>
      <c r="H20" s="63">
        <f t="shared" si="1"/>
        <v>3</v>
      </c>
      <c r="I20" s="64">
        <f t="shared" si="0"/>
        <v>1500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>
        <v>3</v>
      </c>
      <c r="W20" s="31"/>
    </row>
    <row r="21" spans="1:23" ht="15" customHeight="1" x14ac:dyDescent="0.25">
      <c r="A21" s="52">
        <v>11</v>
      </c>
      <c r="B21" s="51" t="s">
        <v>145</v>
      </c>
      <c r="C21" s="51" t="s">
        <v>146</v>
      </c>
      <c r="D21" s="52" t="s">
        <v>481</v>
      </c>
      <c r="E21" s="63">
        <f t="shared" si="2"/>
        <v>6</v>
      </c>
      <c r="F21" s="63">
        <v>320</v>
      </c>
      <c r="G21" s="64">
        <f t="shared" si="3"/>
        <v>1920</v>
      </c>
      <c r="H21" s="63">
        <f t="shared" si="1"/>
        <v>6</v>
      </c>
      <c r="I21" s="64">
        <f t="shared" si="0"/>
        <v>1920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>
        <v>6</v>
      </c>
      <c r="W21" s="31"/>
    </row>
    <row r="22" spans="1:23" ht="15" customHeight="1" x14ac:dyDescent="0.25">
      <c r="A22" s="52">
        <v>12</v>
      </c>
      <c r="B22" s="51" t="s">
        <v>145</v>
      </c>
      <c r="C22" s="51" t="s">
        <v>147</v>
      </c>
      <c r="D22" s="52" t="s">
        <v>481</v>
      </c>
      <c r="E22" s="63">
        <f t="shared" si="2"/>
        <v>3</v>
      </c>
      <c r="F22" s="63">
        <v>450</v>
      </c>
      <c r="G22" s="64">
        <f t="shared" si="3"/>
        <v>1350</v>
      </c>
      <c r="H22" s="63">
        <f t="shared" si="1"/>
        <v>3</v>
      </c>
      <c r="I22" s="64">
        <f t="shared" si="0"/>
        <v>1350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>
        <v>3</v>
      </c>
      <c r="W22" s="31"/>
    </row>
    <row r="23" spans="1:23" x14ac:dyDescent="0.25">
      <c r="A23" s="52">
        <v>13</v>
      </c>
      <c r="B23" s="55" t="s">
        <v>107</v>
      </c>
      <c r="C23" s="55" t="s">
        <v>467</v>
      </c>
      <c r="D23" s="52" t="s">
        <v>481</v>
      </c>
      <c r="E23" s="63">
        <f t="shared" si="2"/>
        <v>142</v>
      </c>
      <c r="F23" s="63">
        <v>450</v>
      </c>
      <c r="G23" s="64">
        <f t="shared" si="3"/>
        <v>63900</v>
      </c>
      <c r="H23" s="63">
        <f t="shared" si="1"/>
        <v>142</v>
      </c>
      <c r="I23" s="64">
        <f t="shared" si="0"/>
        <v>63900</v>
      </c>
      <c r="J23" s="31">
        <v>55</v>
      </c>
      <c r="K23" s="31"/>
      <c r="L23" s="31">
        <v>37</v>
      </c>
      <c r="M23" s="31">
        <v>30</v>
      </c>
      <c r="N23" s="31">
        <v>20</v>
      </c>
      <c r="O23" s="31"/>
      <c r="P23" s="31"/>
      <c r="Q23" s="31"/>
      <c r="R23" s="31"/>
      <c r="S23" s="31"/>
      <c r="T23" s="31"/>
      <c r="U23" s="31"/>
      <c r="V23" s="31"/>
      <c r="W23" s="31"/>
    </row>
    <row r="24" spans="1:23" ht="102" customHeight="1" x14ac:dyDescent="0.25">
      <c r="A24" s="52">
        <v>14</v>
      </c>
      <c r="B24" s="55" t="s">
        <v>156</v>
      </c>
      <c r="C24" s="55" t="s">
        <v>462</v>
      </c>
      <c r="D24" s="52" t="s">
        <v>481</v>
      </c>
      <c r="E24" s="63">
        <f t="shared" si="2"/>
        <v>158</v>
      </c>
      <c r="F24" s="63">
        <v>430</v>
      </c>
      <c r="G24" s="64">
        <f t="shared" si="3"/>
        <v>67940</v>
      </c>
      <c r="H24" s="63">
        <f t="shared" si="1"/>
        <v>158</v>
      </c>
      <c r="I24" s="64">
        <f t="shared" si="0"/>
        <v>67940</v>
      </c>
      <c r="J24" s="31">
        <v>25</v>
      </c>
      <c r="K24" s="31">
        <v>25</v>
      </c>
      <c r="L24" s="31">
        <v>40</v>
      </c>
      <c r="M24" s="31">
        <v>36</v>
      </c>
      <c r="N24" s="31"/>
      <c r="O24" s="31"/>
      <c r="P24" s="31"/>
      <c r="Q24" s="31"/>
      <c r="R24" s="31">
        <v>30</v>
      </c>
      <c r="S24" s="31"/>
      <c r="T24" s="31"/>
      <c r="U24" s="31"/>
      <c r="V24" s="31">
        <v>2</v>
      </c>
      <c r="W24" s="31"/>
    </row>
    <row r="25" spans="1:23" ht="39" customHeight="1" x14ac:dyDescent="0.25">
      <c r="A25" s="52">
        <v>15</v>
      </c>
      <c r="B25" s="55" t="s">
        <v>74</v>
      </c>
      <c r="C25" s="55" t="s">
        <v>476</v>
      </c>
      <c r="D25" s="52" t="s">
        <v>481</v>
      </c>
      <c r="E25" s="63">
        <f t="shared" si="2"/>
        <v>126</v>
      </c>
      <c r="F25" s="63">
        <v>290</v>
      </c>
      <c r="G25" s="64">
        <f t="shared" si="3"/>
        <v>36540</v>
      </c>
      <c r="H25" s="63">
        <f t="shared" si="1"/>
        <v>126</v>
      </c>
      <c r="I25" s="64">
        <f t="shared" si="0"/>
        <v>36540</v>
      </c>
      <c r="J25" s="31"/>
      <c r="K25" s="31"/>
      <c r="L25" s="31"/>
      <c r="M25" s="31">
        <v>36</v>
      </c>
      <c r="N25" s="31"/>
      <c r="O25" s="31"/>
      <c r="P25" s="31"/>
      <c r="Q25" s="31"/>
      <c r="R25" s="31">
        <v>30</v>
      </c>
      <c r="S25" s="31"/>
      <c r="T25" s="31">
        <v>40</v>
      </c>
      <c r="U25" s="31">
        <v>20</v>
      </c>
      <c r="V25" s="31"/>
      <c r="W25" s="31"/>
    </row>
    <row r="26" spans="1:23" x14ac:dyDescent="0.25">
      <c r="A26" s="52">
        <v>16</v>
      </c>
      <c r="B26" s="55" t="s">
        <v>107</v>
      </c>
      <c r="C26" s="55" t="s">
        <v>157</v>
      </c>
      <c r="D26" s="52" t="s">
        <v>481</v>
      </c>
      <c r="E26" s="63">
        <f t="shared" si="2"/>
        <v>35</v>
      </c>
      <c r="F26" s="63">
        <v>450</v>
      </c>
      <c r="G26" s="64">
        <f t="shared" si="3"/>
        <v>15750</v>
      </c>
      <c r="H26" s="63">
        <f t="shared" si="1"/>
        <v>35</v>
      </c>
      <c r="I26" s="64">
        <f t="shared" si="0"/>
        <v>15750</v>
      </c>
      <c r="J26" s="31">
        <v>15</v>
      </c>
      <c r="K26" s="31"/>
      <c r="L26" s="31">
        <v>20</v>
      </c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</row>
    <row r="27" spans="1:23" ht="30" x14ac:dyDescent="0.25">
      <c r="A27" s="52">
        <v>17</v>
      </c>
      <c r="B27" s="55" t="s">
        <v>162</v>
      </c>
      <c r="C27" s="55" t="s">
        <v>162</v>
      </c>
      <c r="D27" s="52" t="s">
        <v>481</v>
      </c>
      <c r="E27" s="63">
        <f t="shared" si="2"/>
        <v>24</v>
      </c>
      <c r="F27" s="63">
        <v>1500</v>
      </c>
      <c r="G27" s="64">
        <f t="shared" si="3"/>
        <v>36000</v>
      </c>
      <c r="H27" s="63">
        <f t="shared" si="1"/>
        <v>24</v>
      </c>
      <c r="I27" s="64">
        <f t="shared" si="0"/>
        <v>36000</v>
      </c>
      <c r="J27" s="31"/>
      <c r="K27" s="31"/>
      <c r="L27" s="31">
        <v>10</v>
      </c>
      <c r="M27" s="31">
        <v>10</v>
      </c>
      <c r="N27" s="31"/>
      <c r="O27" s="31"/>
      <c r="P27" s="31"/>
      <c r="Q27" s="31"/>
      <c r="R27" s="31">
        <v>2</v>
      </c>
      <c r="S27" s="31"/>
      <c r="T27" s="31"/>
      <c r="U27" s="31"/>
      <c r="V27" s="31">
        <v>2</v>
      </c>
      <c r="W27" s="31"/>
    </row>
    <row r="28" spans="1:23" x14ac:dyDescent="0.25">
      <c r="A28" s="52">
        <v>18</v>
      </c>
      <c r="B28" s="55" t="s">
        <v>163</v>
      </c>
      <c r="C28" s="55" t="s">
        <v>163</v>
      </c>
      <c r="D28" s="52" t="s">
        <v>481</v>
      </c>
      <c r="E28" s="63">
        <f t="shared" si="2"/>
        <v>27</v>
      </c>
      <c r="F28" s="63">
        <v>800</v>
      </c>
      <c r="G28" s="64">
        <f t="shared" si="3"/>
        <v>21600</v>
      </c>
      <c r="H28" s="63">
        <f t="shared" si="1"/>
        <v>27</v>
      </c>
      <c r="I28" s="64">
        <f t="shared" si="0"/>
        <v>21600</v>
      </c>
      <c r="J28" s="31"/>
      <c r="K28" s="31">
        <v>25</v>
      </c>
      <c r="L28" s="31"/>
      <c r="M28" s="31"/>
      <c r="N28" s="31"/>
      <c r="O28" s="31"/>
      <c r="P28" s="31"/>
      <c r="Q28" s="31"/>
      <c r="R28" s="31">
        <v>2</v>
      </c>
      <c r="S28" s="31"/>
      <c r="T28" s="31"/>
      <c r="U28" s="31"/>
      <c r="V28" s="31"/>
      <c r="W28" s="31"/>
    </row>
    <row r="29" spans="1:23" x14ac:dyDescent="0.25">
      <c r="A29" s="52">
        <v>19</v>
      </c>
      <c r="B29" s="55" t="s">
        <v>473</v>
      </c>
      <c r="C29" s="55" t="s">
        <v>473</v>
      </c>
      <c r="D29" s="52" t="s">
        <v>421</v>
      </c>
      <c r="E29" s="63">
        <v>250</v>
      </c>
      <c r="F29" s="63">
        <v>35</v>
      </c>
      <c r="G29" s="64">
        <f t="shared" si="3"/>
        <v>8750</v>
      </c>
      <c r="H29" s="63">
        <f t="shared" si="1"/>
        <v>250</v>
      </c>
      <c r="I29" s="64">
        <f t="shared" ref="I29:I31" si="4">H29*F29</f>
        <v>8750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>
        <v>10</v>
      </c>
      <c r="V29" s="31"/>
      <c r="W29" s="31"/>
    </row>
    <row r="30" spans="1:23" x14ac:dyDescent="0.25">
      <c r="A30" s="52">
        <v>20</v>
      </c>
      <c r="B30" s="55" t="s">
        <v>475</v>
      </c>
      <c r="C30" s="55" t="s">
        <v>475</v>
      </c>
      <c r="D30" s="52" t="s">
        <v>481</v>
      </c>
      <c r="E30" s="63">
        <f t="shared" si="2"/>
        <v>10</v>
      </c>
      <c r="F30" s="63">
        <v>510</v>
      </c>
      <c r="G30" s="64">
        <f t="shared" si="3"/>
        <v>5100</v>
      </c>
      <c r="H30" s="63">
        <f t="shared" si="1"/>
        <v>10</v>
      </c>
      <c r="I30" s="64">
        <f t="shared" si="4"/>
        <v>5100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>
        <v>10</v>
      </c>
      <c r="W30" s="31"/>
    </row>
    <row r="31" spans="1:23" ht="30" x14ac:dyDescent="0.25">
      <c r="A31" s="52">
        <v>21</v>
      </c>
      <c r="B31" s="55" t="s">
        <v>477</v>
      </c>
      <c r="C31" s="55" t="s">
        <v>477</v>
      </c>
      <c r="D31" s="52" t="s">
        <v>481</v>
      </c>
      <c r="E31" s="63">
        <f t="shared" si="2"/>
        <v>1</v>
      </c>
      <c r="F31" s="63">
        <v>2000</v>
      </c>
      <c r="G31" s="64">
        <f t="shared" si="3"/>
        <v>2000</v>
      </c>
      <c r="H31" s="63">
        <f t="shared" si="1"/>
        <v>1</v>
      </c>
      <c r="I31" s="64">
        <f t="shared" si="4"/>
        <v>2000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>
        <v>1</v>
      </c>
      <c r="W31" s="31"/>
    </row>
    <row r="32" spans="1:23" ht="60" x14ac:dyDescent="0.25">
      <c r="A32" s="52">
        <v>22</v>
      </c>
      <c r="B32" s="61" t="s">
        <v>176</v>
      </c>
      <c r="C32" s="61" t="s">
        <v>176</v>
      </c>
      <c r="D32" s="61" t="s">
        <v>164</v>
      </c>
      <c r="E32" s="65">
        <v>5</v>
      </c>
      <c r="F32" s="66">
        <v>1200</v>
      </c>
      <c r="G32" s="64">
        <f t="shared" si="3"/>
        <v>6000</v>
      </c>
      <c r="H32" s="63">
        <f t="shared" si="1"/>
        <v>5</v>
      </c>
      <c r="I32" s="64">
        <f t="shared" ref="I32:I56" si="5">H32*F32</f>
        <v>6000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</row>
    <row r="33" spans="1:23" ht="90" x14ac:dyDescent="0.25">
      <c r="A33" s="52">
        <v>23</v>
      </c>
      <c r="B33" s="62" t="s">
        <v>178</v>
      </c>
      <c r="C33" s="62" t="s">
        <v>178</v>
      </c>
      <c r="D33" s="61" t="s">
        <v>164</v>
      </c>
      <c r="E33" s="65">
        <v>10</v>
      </c>
      <c r="F33" s="66">
        <v>33800</v>
      </c>
      <c r="G33" s="64">
        <f t="shared" si="3"/>
        <v>338000</v>
      </c>
      <c r="H33" s="63">
        <f t="shared" si="1"/>
        <v>10</v>
      </c>
      <c r="I33" s="64">
        <f t="shared" si="5"/>
        <v>338000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</row>
    <row r="34" spans="1:23" x14ac:dyDescent="0.25">
      <c r="A34" s="52">
        <v>24</v>
      </c>
      <c r="B34" s="61" t="s">
        <v>179</v>
      </c>
      <c r="C34" s="61" t="s">
        <v>179</v>
      </c>
      <c r="D34" s="61" t="s">
        <v>180</v>
      </c>
      <c r="E34" s="65">
        <v>4</v>
      </c>
      <c r="F34" s="65">
        <v>300</v>
      </c>
      <c r="G34" s="64">
        <f t="shared" si="3"/>
        <v>1200</v>
      </c>
      <c r="H34" s="63">
        <f t="shared" si="1"/>
        <v>4</v>
      </c>
      <c r="I34" s="64">
        <f t="shared" si="5"/>
        <v>1200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</row>
    <row r="35" spans="1:23" ht="223.15" customHeight="1" x14ac:dyDescent="0.25">
      <c r="A35" s="52">
        <v>25</v>
      </c>
      <c r="B35" s="57" t="s">
        <v>399</v>
      </c>
      <c r="C35" s="51" t="s">
        <v>402</v>
      </c>
      <c r="D35" s="58" t="s">
        <v>400</v>
      </c>
      <c r="E35" s="63">
        <v>300</v>
      </c>
      <c r="F35" s="63">
        <v>255</v>
      </c>
      <c r="G35" s="64">
        <f t="shared" ref="G35:G36" si="6">E35*F35</f>
        <v>76500</v>
      </c>
      <c r="H35" s="63">
        <f t="shared" si="1"/>
        <v>300</v>
      </c>
      <c r="I35" s="64">
        <f t="shared" si="5"/>
        <v>76500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</row>
    <row r="36" spans="1:23" ht="71.45" customHeight="1" x14ac:dyDescent="0.25">
      <c r="A36" s="52">
        <v>26</v>
      </c>
      <c r="B36" s="57" t="s">
        <v>401</v>
      </c>
      <c r="C36" s="51" t="s">
        <v>403</v>
      </c>
      <c r="D36" s="58" t="s">
        <v>400</v>
      </c>
      <c r="E36" s="63">
        <v>100</v>
      </c>
      <c r="F36" s="63">
        <v>53.5</v>
      </c>
      <c r="G36" s="64">
        <f t="shared" si="6"/>
        <v>5350</v>
      </c>
      <c r="H36" s="63">
        <f t="shared" si="1"/>
        <v>100</v>
      </c>
      <c r="I36" s="64">
        <f t="shared" si="5"/>
        <v>5350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</row>
    <row r="37" spans="1:23" ht="45" x14ac:dyDescent="0.25">
      <c r="A37" s="52">
        <v>27</v>
      </c>
      <c r="B37" s="110" t="s">
        <v>190</v>
      </c>
      <c r="C37" s="110" t="s">
        <v>536</v>
      </c>
      <c r="D37" s="109" t="s">
        <v>164</v>
      </c>
      <c r="E37" s="109">
        <v>15</v>
      </c>
      <c r="F37" s="111">
        <v>5000</v>
      </c>
      <c r="G37" s="111">
        <f t="shared" ref="G37:G56" si="7">SUM(E37*F37)</f>
        <v>75000</v>
      </c>
      <c r="H37" s="63">
        <f t="shared" si="1"/>
        <v>15</v>
      </c>
      <c r="I37" s="64">
        <f t="shared" si="5"/>
        <v>75000</v>
      </c>
    </row>
    <row r="38" spans="1:23" ht="120" x14ac:dyDescent="0.25">
      <c r="A38" s="52">
        <v>28</v>
      </c>
      <c r="B38" s="110" t="s">
        <v>537</v>
      </c>
      <c r="C38" s="110" t="s">
        <v>538</v>
      </c>
      <c r="D38" s="109" t="s">
        <v>164</v>
      </c>
      <c r="E38" s="109">
        <v>40</v>
      </c>
      <c r="F38" s="111">
        <v>1000</v>
      </c>
      <c r="G38" s="111">
        <f t="shared" si="7"/>
        <v>40000</v>
      </c>
      <c r="H38" s="63">
        <f t="shared" si="1"/>
        <v>40</v>
      </c>
      <c r="I38" s="64">
        <f t="shared" si="5"/>
        <v>40000</v>
      </c>
    </row>
    <row r="39" spans="1:23" ht="195" x14ac:dyDescent="0.25">
      <c r="A39" s="52">
        <v>29</v>
      </c>
      <c r="B39" s="110" t="s">
        <v>539</v>
      </c>
      <c r="C39" s="110" t="s">
        <v>540</v>
      </c>
      <c r="D39" s="109" t="s">
        <v>164</v>
      </c>
      <c r="E39" s="109">
        <v>20</v>
      </c>
      <c r="F39" s="111">
        <v>3000</v>
      </c>
      <c r="G39" s="111">
        <f t="shared" si="7"/>
        <v>60000</v>
      </c>
      <c r="H39" s="63">
        <f t="shared" si="1"/>
        <v>20</v>
      </c>
      <c r="I39" s="64">
        <f t="shared" si="5"/>
        <v>60000</v>
      </c>
    </row>
    <row r="40" spans="1:23" ht="90" x14ac:dyDescent="0.25">
      <c r="A40" s="52">
        <v>30</v>
      </c>
      <c r="B40" s="110" t="s">
        <v>541</v>
      </c>
      <c r="C40" s="110" t="s">
        <v>542</v>
      </c>
      <c r="D40" s="109" t="s">
        <v>543</v>
      </c>
      <c r="E40" s="109">
        <v>20</v>
      </c>
      <c r="F40" s="111">
        <v>1000</v>
      </c>
      <c r="G40" s="111">
        <f t="shared" si="7"/>
        <v>20000</v>
      </c>
      <c r="H40" s="63">
        <f t="shared" si="1"/>
        <v>20</v>
      </c>
      <c r="I40" s="64">
        <f t="shared" si="5"/>
        <v>20000</v>
      </c>
    </row>
    <row r="41" spans="1:23" ht="90" x14ac:dyDescent="0.25">
      <c r="A41" s="52">
        <v>31</v>
      </c>
      <c r="B41" s="110" t="s">
        <v>544</v>
      </c>
      <c r="C41" s="110" t="s">
        <v>545</v>
      </c>
      <c r="D41" s="109" t="s">
        <v>543</v>
      </c>
      <c r="E41" s="109">
        <v>20</v>
      </c>
      <c r="F41" s="111">
        <v>1000</v>
      </c>
      <c r="G41" s="111">
        <f t="shared" si="7"/>
        <v>20000</v>
      </c>
      <c r="H41" s="63">
        <f t="shared" si="1"/>
        <v>20</v>
      </c>
      <c r="I41" s="64">
        <f t="shared" si="5"/>
        <v>20000</v>
      </c>
    </row>
    <row r="42" spans="1:23" ht="90" x14ac:dyDescent="0.25">
      <c r="A42" s="52">
        <v>32</v>
      </c>
      <c r="B42" s="110" t="s">
        <v>546</v>
      </c>
      <c r="C42" s="110" t="s">
        <v>547</v>
      </c>
      <c r="D42" s="109" t="s">
        <v>543</v>
      </c>
      <c r="E42" s="109">
        <v>20</v>
      </c>
      <c r="F42" s="111">
        <v>1000</v>
      </c>
      <c r="G42" s="111">
        <f t="shared" si="7"/>
        <v>20000</v>
      </c>
      <c r="H42" s="63">
        <f t="shared" si="1"/>
        <v>20</v>
      </c>
      <c r="I42" s="64">
        <f t="shared" si="5"/>
        <v>20000</v>
      </c>
    </row>
    <row r="43" spans="1:23" ht="30" x14ac:dyDescent="0.25">
      <c r="A43" s="52">
        <v>33</v>
      </c>
      <c r="B43" s="110" t="s">
        <v>548</v>
      </c>
      <c r="C43" s="110"/>
      <c r="D43" s="109" t="s">
        <v>164</v>
      </c>
      <c r="E43" s="109">
        <v>50</v>
      </c>
      <c r="F43" s="111">
        <v>700</v>
      </c>
      <c r="G43" s="111">
        <f t="shared" si="7"/>
        <v>35000</v>
      </c>
      <c r="H43" s="63">
        <f t="shared" si="1"/>
        <v>50</v>
      </c>
      <c r="I43" s="64">
        <f t="shared" si="5"/>
        <v>35000</v>
      </c>
    </row>
    <row r="44" spans="1:23" ht="30" x14ac:dyDescent="0.25">
      <c r="A44" s="52">
        <v>34</v>
      </c>
      <c r="B44" s="110" t="s">
        <v>549</v>
      </c>
      <c r="C44" s="110" t="s">
        <v>550</v>
      </c>
      <c r="D44" s="109" t="s">
        <v>164</v>
      </c>
      <c r="E44" s="109">
        <v>50</v>
      </c>
      <c r="F44" s="111">
        <v>1000</v>
      </c>
      <c r="G44" s="111">
        <f t="shared" si="7"/>
        <v>50000</v>
      </c>
      <c r="H44" s="63">
        <f t="shared" si="1"/>
        <v>50</v>
      </c>
      <c r="I44" s="64">
        <f t="shared" si="5"/>
        <v>50000</v>
      </c>
    </row>
    <row r="45" spans="1:23" ht="90" x14ac:dyDescent="0.25">
      <c r="A45" s="52">
        <v>35</v>
      </c>
      <c r="B45" s="110" t="s">
        <v>551</v>
      </c>
      <c r="C45" s="110" t="s">
        <v>552</v>
      </c>
      <c r="D45" s="109" t="s">
        <v>543</v>
      </c>
      <c r="E45" s="109">
        <v>20</v>
      </c>
      <c r="F45" s="111">
        <v>1000</v>
      </c>
      <c r="G45" s="111">
        <f t="shared" si="7"/>
        <v>20000</v>
      </c>
      <c r="H45" s="63">
        <f t="shared" si="1"/>
        <v>20</v>
      </c>
      <c r="I45" s="64">
        <f t="shared" si="5"/>
        <v>20000</v>
      </c>
    </row>
    <row r="46" spans="1:23" ht="90" x14ac:dyDescent="0.25">
      <c r="A46" s="52">
        <v>36</v>
      </c>
      <c r="B46" s="110" t="s">
        <v>551</v>
      </c>
      <c r="C46" s="110" t="s">
        <v>553</v>
      </c>
      <c r="D46" s="109" t="s">
        <v>543</v>
      </c>
      <c r="E46" s="109">
        <v>20</v>
      </c>
      <c r="F46" s="111">
        <v>1000</v>
      </c>
      <c r="G46" s="111">
        <f t="shared" si="7"/>
        <v>20000</v>
      </c>
      <c r="H46" s="63">
        <f t="shared" si="1"/>
        <v>20</v>
      </c>
      <c r="I46" s="64">
        <f t="shared" si="5"/>
        <v>20000</v>
      </c>
    </row>
    <row r="47" spans="1:23" ht="90" x14ac:dyDescent="0.25">
      <c r="A47" s="52">
        <v>37</v>
      </c>
      <c r="B47" s="110" t="s">
        <v>551</v>
      </c>
      <c r="C47" s="110" t="s">
        <v>554</v>
      </c>
      <c r="D47" s="109" t="s">
        <v>543</v>
      </c>
      <c r="E47" s="109">
        <v>20</v>
      </c>
      <c r="F47" s="111">
        <v>1000</v>
      </c>
      <c r="G47" s="111">
        <f t="shared" si="7"/>
        <v>20000</v>
      </c>
      <c r="H47" s="63">
        <f t="shared" si="1"/>
        <v>20</v>
      </c>
      <c r="I47" s="64">
        <f t="shared" si="5"/>
        <v>20000</v>
      </c>
    </row>
    <row r="48" spans="1:23" ht="270" x14ac:dyDescent="0.25">
      <c r="A48" s="52">
        <v>38</v>
      </c>
      <c r="B48" s="110" t="s">
        <v>555</v>
      </c>
      <c r="C48" s="110" t="s">
        <v>556</v>
      </c>
      <c r="D48" s="109" t="s">
        <v>164</v>
      </c>
      <c r="E48" s="109">
        <v>10</v>
      </c>
      <c r="F48" s="111">
        <v>800</v>
      </c>
      <c r="G48" s="111">
        <f t="shared" si="7"/>
        <v>8000</v>
      </c>
      <c r="H48" s="63">
        <f t="shared" si="1"/>
        <v>10</v>
      </c>
      <c r="I48" s="64">
        <f t="shared" si="5"/>
        <v>8000</v>
      </c>
    </row>
    <row r="49" spans="1:9" ht="135" x14ac:dyDescent="0.25">
      <c r="A49" s="52">
        <v>39</v>
      </c>
      <c r="B49" s="110" t="s">
        <v>181</v>
      </c>
      <c r="C49" s="110" t="s">
        <v>557</v>
      </c>
      <c r="D49" s="109" t="s">
        <v>180</v>
      </c>
      <c r="E49" s="109">
        <v>20</v>
      </c>
      <c r="F49" s="111">
        <v>2400</v>
      </c>
      <c r="G49" s="111">
        <f t="shared" si="7"/>
        <v>48000</v>
      </c>
      <c r="H49" s="63">
        <f t="shared" si="1"/>
        <v>20</v>
      </c>
      <c r="I49" s="64">
        <f t="shared" si="5"/>
        <v>48000</v>
      </c>
    </row>
    <row r="50" spans="1:9" x14ac:dyDescent="0.25">
      <c r="A50" s="52">
        <v>40</v>
      </c>
      <c r="B50" s="110" t="s">
        <v>174</v>
      </c>
      <c r="C50" s="110" t="s">
        <v>480</v>
      </c>
      <c r="D50" s="109" t="s">
        <v>164</v>
      </c>
      <c r="E50" s="109">
        <v>10</v>
      </c>
      <c r="F50" s="111">
        <v>600</v>
      </c>
      <c r="G50" s="111">
        <f t="shared" si="7"/>
        <v>6000</v>
      </c>
      <c r="H50" s="63">
        <f t="shared" si="1"/>
        <v>10</v>
      </c>
      <c r="I50" s="64">
        <f t="shared" si="5"/>
        <v>6000</v>
      </c>
    </row>
    <row r="51" spans="1:9" ht="75" x14ac:dyDescent="0.25">
      <c r="A51" s="52">
        <v>41</v>
      </c>
      <c r="B51" s="110" t="s">
        <v>175</v>
      </c>
      <c r="C51" s="110" t="s">
        <v>558</v>
      </c>
      <c r="D51" s="109" t="s">
        <v>164</v>
      </c>
      <c r="E51" s="109">
        <v>10</v>
      </c>
      <c r="F51" s="111">
        <v>6000</v>
      </c>
      <c r="G51" s="111">
        <f t="shared" si="7"/>
        <v>60000</v>
      </c>
      <c r="H51" s="63">
        <f t="shared" si="1"/>
        <v>10</v>
      </c>
      <c r="I51" s="64">
        <f t="shared" si="5"/>
        <v>60000</v>
      </c>
    </row>
    <row r="52" spans="1:9" ht="45" x14ac:dyDescent="0.25">
      <c r="A52" s="52">
        <v>42</v>
      </c>
      <c r="B52" s="110" t="s">
        <v>559</v>
      </c>
      <c r="C52" s="110" t="s">
        <v>560</v>
      </c>
      <c r="D52" s="109" t="s">
        <v>164</v>
      </c>
      <c r="E52" s="109">
        <v>30</v>
      </c>
      <c r="F52" s="111">
        <v>7000</v>
      </c>
      <c r="G52" s="111">
        <f t="shared" si="7"/>
        <v>210000</v>
      </c>
      <c r="H52" s="63">
        <f t="shared" si="1"/>
        <v>30</v>
      </c>
      <c r="I52" s="64">
        <f t="shared" si="5"/>
        <v>210000</v>
      </c>
    </row>
    <row r="53" spans="1:9" ht="60" x14ac:dyDescent="0.25">
      <c r="A53" s="52">
        <v>43</v>
      </c>
      <c r="B53" s="110" t="s">
        <v>561</v>
      </c>
      <c r="C53" s="110" t="s">
        <v>562</v>
      </c>
      <c r="D53" s="109" t="s">
        <v>164</v>
      </c>
      <c r="E53" s="109">
        <v>3</v>
      </c>
      <c r="F53" s="111">
        <v>5000</v>
      </c>
      <c r="G53" s="111">
        <f t="shared" si="7"/>
        <v>15000</v>
      </c>
      <c r="H53" s="63">
        <f t="shared" si="1"/>
        <v>3</v>
      </c>
      <c r="I53" s="64">
        <f t="shared" si="5"/>
        <v>15000</v>
      </c>
    </row>
    <row r="54" spans="1:9" ht="285" x14ac:dyDescent="0.25">
      <c r="A54" s="52">
        <v>44</v>
      </c>
      <c r="B54" s="110" t="s">
        <v>188</v>
      </c>
      <c r="C54" s="110" t="s">
        <v>563</v>
      </c>
      <c r="D54" s="109" t="s">
        <v>164</v>
      </c>
      <c r="E54" s="109">
        <v>1</v>
      </c>
      <c r="F54" s="111">
        <v>70000</v>
      </c>
      <c r="G54" s="111">
        <f t="shared" si="7"/>
        <v>70000</v>
      </c>
      <c r="H54" s="63">
        <f t="shared" si="1"/>
        <v>1</v>
      </c>
      <c r="I54" s="64">
        <f t="shared" si="5"/>
        <v>70000</v>
      </c>
    </row>
    <row r="55" spans="1:9" ht="135" x14ac:dyDescent="0.25">
      <c r="A55" s="52">
        <v>45</v>
      </c>
      <c r="B55" s="110" t="s">
        <v>564</v>
      </c>
      <c r="C55" s="110" t="s">
        <v>565</v>
      </c>
      <c r="D55" s="109" t="s">
        <v>164</v>
      </c>
      <c r="E55" s="109">
        <v>1</v>
      </c>
      <c r="F55" s="111">
        <v>40000</v>
      </c>
      <c r="G55" s="111">
        <f t="shared" si="7"/>
        <v>40000</v>
      </c>
      <c r="H55" s="63">
        <f t="shared" si="1"/>
        <v>1</v>
      </c>
      <c r="I55" s="64">
        <f t="shared" si="5"/>
        <v>40000</v>
      </c>
    </row>
    <row r="56" spans="1:9" ht="360" x14ac:dyDescent="0.25">
      <c r="A56" s="52">
        <v>46</v>
      </c>
      <c r="B56" s="110" t="s">
        <v>187</v>
      </c>
      <c r="C56" s="110" t="s">
        <v>566</v>
      </c>
      <c r="D56" s="109" t="s">
        <v>164</v>
      </c>
      <c r="E56" s="109">
        <v>1</v>
      </c>
      <c r="F56" s="111">
        <v>15000</v>
      </c>
      <c r="G56" s="111">
        <f t="shared" si="7"/>
        <v>15000</v>
      </c>
      <c r="H56" s="63">
        <f t="shared" ref="H56" si="8">E56</f>
        <v>1</v>
      </c>
      <c r="I56" s="64">
        <f t="shared" si="5"/>
        <v>15000</v>
      </c>
    </row>
    <row r="57" spans="1:9" x14ac:dyDescent="0.25">
      <c r="A57" s="38"/>
      <c r="B57" s="55" t="s">
        <v>152</v>
      </c>
      <c r="C57" s="38"/>
      <c r="D57" s="38"/>
      <c r="E57" s="38"/>
      <c r="F57" s="38"/>
      <c r="G57" s="115">
        <f>SUM(G11:G56)</f>
        <v>1785980</v>
      </c>
      <c r="H57" s="38"/>
      <c r="I57" s="72">
        <f>SUM(I11:I56)</f>
        <v>1785980</v>
      </c>
    </row>
    <row r="58" spans="1:9" x14ac:dyDescent="0.25">
      <c r="A58" s="94"/>
      <c r="B58" s="94"/>
      <c r="C58" s="94"/>
      <c r="D58" s="94"/>
      <c r="E58" s="94"/>
      <c r="F58" s="94"/>
      <c r="G58" s="94"/>
      <c r="H58" s="94"/>
      <c r="I58" s="31"/>
    </row>
    <row r="59" spans="1:9" x14ac:dyDescent="0.25">
      <c r="A59" s="94"/>
      <c r="B59" s="31"/>
      <c r="C59" s="97"/>
      <c r="D59" s="97"/>
      <c r="E59" s="97"/>
      <c r="F59" s="97"/>
      <c r="G59" s="97"/>
      <c r="H59" s="113"/>
      <c r="I59" s="31"/>
    </row>
    <row r="60" spans="1:9" x14ac:dyDescent="0.25">
      <c r="A60" s="94"/>
      <c r="B60" s="31"/>
      <c r="C60" s="68" t="s">
        <v>637</v>
      </c>
      <c r="D60" s="73"/>
      <c r="E60" s="73"/>
      <c r="F60" s="73"/>
      <c r="G60" s="59" t="s">
        <v>638</v>
      </c>
      <c r="H60" s="113"/>
      <c r="I60" s="31"/>
    </row>
    <row r="61" spans="1:9" x14ac:dyDescent="0.25">
      <c r="A61" s="94"/>
      <c r="B61" s="31"/>
      <c r="C61" s="68"/>
      <c r="D61" s="73"/>
      <c r="E61" s="31"/>
      <c r="F61" s="31"/>
      <c r="G61" s="59"/>
      <c r="H61" s="113"/>
      <c r="I61" s="31"/>
    </row>
    <row r="62" spans="1:9" x14ac:dyDescent="0.25">
      <c r="A62" s="94"/>
      <c r="B62" s="31"/>
      <c r="C62" s="114" t="s">
        <v>336</v>
      </c>
      <c r="D62" s="97"/>
      <c r="E62" s="97"/>
      <c r="F62" s="97"/>
      <c r="G62" s="97" t="s">
        <v>337</v>
      </c>
      <c r="H62" s="97"/>
      <c r="I62" s="31"/>
    </row>
    <row r="63" spans="1:9" x14ac:dyDescent="0.25">
      <c r="A63" s="94"/>
      <c r="B63" s="94"/>
      <c r="C63" s="94"/>
      <c r="D63" s="94"/>
      <c r="E63" s="94"/>
      <c r="F63" s="94"/>
      <c r="G63" s="94"/>
      <c r="H63" s="94"/>
      <c r="I63" s="31"/>
    </row>
    <row r="64" spans="1:9" x14ac:dyDescent="0.25">
      <c r="A64" s="94"/>
      <c r="B64" s="94"/>
      <c r="C64" s="94"/>
      <c r="D64" s="94"/>
      <c r="E64" s="94"/>
      <c r="F64" s="94"/>
      <c r="G64" s="94"/>
      <c r="H64" s="94"/>
      <c r="I64" s="31"/>
    </row>
    <row r="65" spans="1:9" x14ac:dyDescent="0.25">
      <c r="A65" s="94"/>
      <c r="B65" s="94"/>
      <c r="C65" s="94"/>
      <c r="D65" s="94"/>
      <c r="E65" s="94"/>
      <c r="F65" s="94"/>
      <c r="G65" s="94"/>
      <c r="H65" s="94"/>
      <c r="I65" s="31"/>
    </row>
    <row r="66" spans="1:9" x14ac:dyDescent="0.25">
      <c r="A66" s="94"/>
      <c r="B66" s="94"/>
      <c r="C66" s="94"/>
      <c r="D66" s="94"/>
      <c r="E66" s="94"/>
      <c r="F66" s="94"/>
      <c r="G66" s="94"/>
      <c r="H66" s="94"/>
      <c r="I66" s="31"/>
    </row>
    <row r="67" spans="1:9" x14ac:dyDescent="0.25">
      <c r="A67" s="94"/>
      <c r="B67" s="94"/>
      <c r="C67" s="94"/>
      <c r="D67" s="94"/>
      <c r="E67" s="94"/>
      <c r="F67" s="94"/>
      <c r="G67" s="94"/>
      <c r="H67" s="94"/>
      <c r="I67" s="31"/>
    </row>
    <row r="68" spans="1:9" x14ac:dyDescent="0.25">
      <c r="A68" s="112"/>
      <c r="B68" s="112"/>
      <c r="C68" s="112"/>
      <c r="D68" s="112"/>
      <c r="E68" s="112"/>
      <c r="F68" s="112"/>
      <c r="G68" s="112"/>
      <c r="H68" s="112"/>
      <c r="I68" s="112"/>
    </row>
  </sheetData>
  <mergeCells count="10">
    <mergeCell ref="H1:I1"/>
    <mergeCell ref="H3:I3"/>
    <mergeCell ref="H4:I4"/>
    <mergeCell ref="H9:I9"/>
    <mergeCell ref="B7:G7"/>
    <mergeCell ref="A9:A10"/>
    <mergeCell ref="B9:B10"/>
    <mergeCell ref="C9:C10"/>
    <mergeCell ref="D9:D10"/>
    <mergeCell ref="E9:G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opLeftCell="A3" workbookViewId="0">
      <selection activeCell="C21" sqref="C21"/>
    </sheetView>
  </sheetViews>
  <sheetFormatPr defaultRowHeight="15" x14ac:dyDescent="0.25"/>
  <cols>
    <col min="2" max="2" width="14.7109375" customWidth="1"/>
    <col min="3" max="3" width="41.85546875" customWidth="1"/>
    <col min="4" max="4" width="7" customWidth="1"/>
    <col min="5" max="5" width="9.7109375" customWidth="1"/>
    <col min="7" max="7" width="14.5703125" customWidth="1"/>
    <col min="8" max="16" width="8.85546875" hidden="1" customWidth="1"/>
    <col min="17" max="17" width="0.7109375" hidden="1" customWidth="1"/>
    <col min="19" max="19" width="15" customWidth="1"/>
  </cols>
  <sheetData>
    <row r="1" spans="1:19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152" t="s">
        <v>193</v>
      </c>
      <c r="S1" s="152"/>
    </row>
    <row r="2" spans="1:19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67" t="s">
        <v>194</v>
      </c>
    </row>
    <row r="3" spans="1:19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152" t="s">
        <v>195</v>
      </c>
      <c r="S3" s="152"/>
    </row>
    <row r="4" spans="1:19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152" t="s">
        <v>340</v>
      </c>
      <c r="S4" s="152"/>
    </row>
    <row r="5" spans="1:19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x14ac:dyDescent="0.25">
      <c r="A6" s="116"/>
      <c r="B6" s="31"/>
      <c r="C6" s="88" t="s">
        <v>478</v>
      </c>
      <c r="D6" s="88"/>
      <c r="E6" s="88"/>
      <c r="F6" s="88"/>
      <c r="G6" s="88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x14ac:dyDescent="0.25">
      <c r="A7" s="31"/>
      <c r="B7" s="31"/>
      <c r="C7" s="73"/>
      <c r="D7" s="73"/>
      <c r="E7" s="73"/>
      <c r="F7" s="73"/>
      <c r="G7" s="73"/>
      <c r="H7" s="73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x14ac:dyDescent="0.25">
      <c r="A8" s="31"/>
      <c r="B8" s="73" t="s">
        <v>647</v>
      </c>
      <c r="C8" s="31"/>
      <c r="D8" s="73"/>
      <c r="E8" s="73"/>
      <c r="F8" s="73"/>
      <c r="G8" s="73"/>
      <c r="H8" s="73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ht="91.9" customHeight="1" x14ac:dyDescent="0.25">
      <c r="A10" s="168" t="s">
        <v>198</v>
      </c>
      <c r="B10" s="170" t="s">
        <v>21</v>
      </c>
      <c r="C10" s="172" t="s">
        <v>1</v>
      </c>
      <c r="D10" s="144" t="s">
        <v>2</v>
      </c>
      <c r="E10" s="153" t="s">
        <v>363</v>
      </c>
      <c r="F10" s="153"/>
      <c r="G10" s="153"/>
      <c r="H10" s="51" t="s">
        <v>31</v>
      </c>
      <c r="I10" s="51" t="s">
        <v>57</v>
      </c>
      <c r="J10" s="51" t="s">
        <v>76</v>
      </c>
      <c r="K10" s="51" t="s">
        <v>97</v>
      </c>
      <c r="L10" s="51" t="s">
        <v>99</v>
      </c>
      <c r="M10" s="51" t="s">
        <v>106</v>
      </c>
      <c r="N10" s="51" t="s">
        <v>113</v>
      </c>
      <c r="O10" s="51" t="s">
        <v>114</v>
      </c>
      <c r="P10" s="51" t="s">
        <v>144</v>
      </c>
      <c r="Q10" s="117" t="s">
        <v>160</v>
      </c>
      <c r="R10" s="163" t="s">
        <v>343</v>
      </c>
      <c r="S10" s="164"/>
    </row>
    <row r="11" spans="1:19" ht="19.899999999999999" customHeight="1" x14ac:dyDescent="0.25">
      <c r="A11" s="169"/>
      <c r="B11" s="171"/>
      <c r="C11" s="173"/>
      <c r="D11" s="144"/>
      <c r="E11" s="52" t="s">
        <v>13</v>
      </c>
      <c r="F11" s="55" t="s">
        <v>3</v>
      </c>
      <c r="G11" s="55" t="s">
        <v>4</v>
      </c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 t="s">
        <v>13</v>
      </c>
      <c r="S11" s="55" t="s">
        <v>4</v>
      </c>
    </row>
    <row r="12" spans="1:19" ht="76.5" customHeight="1" x14ac:dyDescent="0.25">
      <c r="A12" s="52">
        <v>1</v>
      </c>
      <c r="B12" s="51" t="s">
        <v>648</v>
      </c>
      <c r="C12" s="51" t="s">
        <v>455</v>
      </c>
      <c r="D12" s="52" t="s">
        <v>15</v>
      </c>
      <c r="E12" s="63">
        <f>H12+I12+J12+L12+M12+K12+N12+O12+P12+Q12</f>
        <v>5</v>
      </c>
      <c r="F12" s="63">
        <v>9990</v>
      </c>
      <c r="G12" s="64">
        <f>E12*F12</f>
        <v>49950</v>
      </c>
      <c r="H12" s="63"/>
      <c r="I12" s="63"/>
      <c r="J12" s="63">
        <v>1</v>
      </c>
      <c r="K12" s="63">
        <v>1</v>
      </c>
      <c r="L12" s="63">
        <v>1</v>
      </c>
      <c r="M12" s="63">
        <v>1</v>
      </c>
      <c r="N12" s="63"/>
      <c r="O12" s="63"/>
      <c r="P12" s="63">
        <v>1</v>
      </c>
      <c r="Q12" s="63"/>
      <c r="R12" s="63">
        <f>E12</f>
        <v>5</v>
      </c>
      <c r="S12" s="64">
        <f>R12*F12</f>
        <v>49950</v>
      </c>
    </row>
    <row r="13" spans="1:19" ht="177.75" customHeight="1" x14ac:dyDescent="0.25">
      <c r="A13" s="52">
        <v>2</v>
      </c>
      <c r="B13" s="51" t="s">
        <v>649</v>
      </c>
      <c r="C13" s="51" t="s">
        <v>456</v>
      </c>
      <c r="D13" s="52" t="s">
        <v>15</v>
      </c>
      <c r="E13" s="63">
        <f t="shared" ref="E13:E17" si="0">H13+I13+J13+L13+M13+K13+N13+O13+P13+Q13</f>
        <v>7</v>
      </c>
      <c r="F13" s="63">
        <v>7990</v>
      </c>
      <c r="G13" s="64">
        <f t="shared" ref="G13:G20" si="1">E13*F13</f>
        <v>55930</v>
      </c>
      <c r="H13" s="63"/>
      <c r="I13" s="63"/>
      <c r="J13" s="63">
        <v>5</v>
      </c>
      <c r="K13" s="63">
        <v>2</v>
      </c>
      <c r="L13" s="63"/>
      <c r="M13" s="63"/>
      <c r="N13" s="63"/>
      <c r="O13" s="63"/>
      <c r="P13" s="63"/>
      <c r="Q13" s="63"/>
      <c r="R13" s="63">
        <f t="shared" ref="R13:R20" si="2">E13</f>
        <v>7</v>
      </c>
      <c r="S13" s="64">
        <f t="shared" ref="S13:S20" si="3">R13*F13</f>
        <v>55930</v>
      </c>
    </row>
    <row r="14" spans="1:19" ht="171" customHeight="1" x14ac:dyDescent="0.25">
      <c r="A14" s="52">
        <v>3</v>
      </c>
      <c r="B14" s="51" t="s">
        <v>650</v>
      </c>
      <c r="C14" s="51" t="s">
        <v>654</v>
      </c>
      <c r="D14" s="52" t="s">
        <v>15</v>
      </c>
      <c r="E14" s="63">
        <f t="shared" si="0"/>
        <v>1</v>
      </c>
      <c r="F14" s="63">
        <v>11500</v>
      </c>
      <c r="G14" s="64">
        <f t="shared" si="1"/>
        <v>11500</v>
      </c>
      <c r="H14" s="63"/>
      <c r="I14" s="63"/>
      <c r="J14" s="63"/>
      <c r="K14" s="63"/>
      <c r="L14" s="63"/>
      <c r="M14" s="63"/>
      <c r="N14" s="63"/>
      <c r="O14" s="63">
        <v>1</v>
      </c>
      <c r="P14" s="63"/>
      <c r="Q14" s="63"/>
      <c r="R14" s="63">
        <f t="shared" si="2"/>
        <v>1</v>
      </c>
      <c r="S14" s="64">
        <f t="shared" si="3"/>
        <v>11500</v>
      </c>
    </row>
    <row r="15" spans="1:19" ht="188.25" customHeight="1" x14ac:dyDescent="0.25">
      <c r="A15" s="52">
        <v>4</v>
      </c>
      <c r="B15" s="51" t="s">
        <v>651</v>
      </c>
      <c r="C15" s="51" t="s">
        <v>457</v>
      </c>
      <c r="D15" s="52" t="s">
        <v>15</v>
      </c>
      <c r="E15" s="63">
        <f t="shared" si="0"/>
        <v>2</v>
      </c>
      <c r="F15" s="63">
        <v>8440</v>
      </c>
      <c r="G15" s="64">
        <f t="shared" si="1"/>
        <v>16880</v>
      </c>
      <c r="H15" s="63"/>
      <c r="I15" s="63"/>
      <c r="J15" s="63"/>
      <c r="K15" s="63">
        <v>2</v>
      </c>
      <c r="L15" s="63"/>
      <c r="M15" s="63"/>
      <c r="N15" s="63"/>
      <c r="O15" s="63"/>
      <c r="P15" s="63"/>
      <c r="Q15" s="63"/>
      <c r="R15" s="63">
        <f t="shared" si="2"/>
        <v>2</v>
      </c>
      <c r="S15" s="64">
        <f t="shared" si="3"/>
        <v>16880</v>
      </c>
    </row>
    <row r="16" spans="1:19" ht="90" customHeight="1" x14ac:dyDescent="0.25">
      <c r="A16" s="52">
        <v>5</v>
      </c>
      <c r="B16" s="51" t="s">
        <v>652</v>
      </c>
      <c r="C16" s="51" t="s">
        <v>458</v>
      </c>
      <c r="D16" s="52" t="s">
        <v>15</v>
      </c>
      <c r="E16" s="63">
        <f t="shared" si="0"/>
        <v>4</v>
      </c>
      <c r="F16" s="63">
        <v>56990</v>
      </c>
      <c r="G16" s="64">
        <f t="shared" si="1"/>
        <v>227960</v>
      </c>
      <c r="H16" s="63"/>
      <c r="I16" s="63"/>
      <c r="J16" s="63">
        <v>1</v>
      </c>
      <c r="K16" s="63"/>
      <c r="L16" s="63">
        <v>1</v>
      </c>
      <c r="M16" s="63">
        <v>1</v>
      </c>
      <c r="N16" s="63"/>
      <c r="O16" s="63"/>
      <c r="P16" s="63">
        <v>1</v>
      </c>
      <c r="Q16" s="63"/>
      <c r="R16" s="63">
        <f t="shared" si="2"/>
        <v>4</v>
      </c>
      <c r="S16" s="64">
        <f t="shared" si="3"/>
        <v>227960</v>
      </c>
    </row>
    <row r="17" spans="1:19" ht="315" x14ac:dyDescent="0.25">
      <c r="A17" s="52">
        <v>6</v>
      </c>
      <c r="B17" s="55" t="s">
        <v>161</v>
      </c>
      <c r="C17" s="51" t="s">
        <v>459</v>
      </c>
      <c r="D17" s="52"/>
      <c r="E17" s="63">
        <f t="shared" si="0"/>
        <v>15</v>
      </c>
      <c r="F17" s="63"/>
      <c r="G17" s="64">
        <f t="shared" si="1"/>
        <v>0</v>
      </c>
      <c r="H17" s="63"/>
      <c r="I17" s="63"/>
      <c r="J17" s="63"/>
      <c r="K17" s="63">
        <v>15</v>
      </c>
      <c r="L17" s="63"/>
      <c r="M17" s="63"/>
      <c r="N17" s="63"/>
      <c r="O17" s="63"/>
      <c r="P17" s="63"/>
      <c r="Q17" s="63"/>
      <c r="R17" s="63">
        <f t="shared" si="2"/>
        <v>15</v>
      </c>
      <c r="S17" s="64">
        <f t="shared" si="3"/>
        <v>0</v>
      </c>
    </row>
    <row r="18" spans="1:19" ht="58.5" customHeight="1" x14ac:dyDescent="0.25">
      <c r="A18" s="52">
        <v>7</v>
      </c>
      <c r="B18" s="62" t="s">
        <v>182</v>
      </c>
      <c r="C18" s="55" t="s">
        <v>461</v>
      </c>
      <c r="D18" s="61" t="s">
        <v>164</v>
      </c>
      <c r="E18" s="65">
        <v>5</v>
      </c>
      <c r="F18" s="66">
        <v>85000</v>
      </c>
      <c r="G18" s="64">
        <f t="shared" si="1"/>
        <v>425000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>
        <f t="shared" si="2"/>
        <v>5</v>
      </c>
      <c r="S18" s="64">
        <f t="shared" si="3"/>
        <v>425000</v>
      </c>
    </row>
    <row r="19" spans="1:19" ht="66" customHeight="1" x14ac:dyDescent="0.25">
      <c r="A19" s="52">
        <v>8</v>
      </c>
      <c r="B19" s="61" t="s">
        <v>183</v>
      </c>
      <c r="C19" s="61" t="s">
        <v>183</v>
      </c>
      <c r="D19" s="61" t="s">
        <v>164</v>
      </c>
      <c r="E19" s="65">
        <v>1</v>
      </c>
      <c r="F19" s="66">
        <v>130000</v>
      </c>
      <c r="G19" s="64">
        <f t="shared" si="1"/>
        <v>130000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>
        <f t="shared" si="2"/>
        <v>1</v>
      </c>
      <c r="S19" s="64">
        <f t="shared" si="3"/>
        <v>130000</v>
      </c>
    </row>
    <row r="20" spans="1:19" ht="409.5" x14ac:dyDescent="0.25">
      <c r="A20" s="52">
        <v>9</v>
      </c>
      <c r="B20" s="61" t="s">
        <v>653</v>
      </c>
      <c r="C20" s="51" t="s">
        <v>460</v>
      </c>
      <c r="D20" s="52"/>
      <c r="E20" s="65">
        <v>27</v>
      </c>
      <c r="F20" s="66">
        <v>14715</v>
      </c>
      <c r="G20" s="64">
        <f t="shared" si="1"/>
        <v>397305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>
        <f t="shared" si="2"/>
        <v>27</v>
      </c>
      <c r="S20" s="64">
        <f t="shared" si="3"/>
        <v>397305</v>
      </c>
    </row>
    <row r="21" spans="1:19" x14ac:dyDescent="0.25">
      <c r="A21" s="52"/>
      <c r="B21" s="52" t="s">
        <v>152</v>
      </c>
      <c r="C21" s="52"/>
      <c r="D21" s="52"/>
      <c r="E21" s="63"/>
      <c r="F21" s="63"/>
      <c r="G21" s="64">
        <f>SUM(G12:G20)</f>
        <v>1314525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4">
        <f>SUM(S12:S20)</f>
        <v>1314525</v>
      </c>
    </row>
    <row r="22" spans="1:19" x14ac:dyDescent="0.25">
      <c r="A22" s="94"/>
      <c r="B22" s="94"/>
      <c r="C22" s="94"/>
      <c r="D22" s="94"/>
      <c r="E22" s="94"/>
      <c r="F22" s="94"/>
      <c r="G22" s="102"/>
      <c r="H22" s="166"/>
      <c r="I22" s="166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 x14ac:dyDescent="0.25">
      <c r="A23" s="94"/>
      <c r="B23" s="94"/>
      <c r="C23" s="68" t="s">
        <v>637</v>
      </c>
      <c r="D23" s="94"/>
      <c r="E23" s="94"/>
      <c r="F23" s="59" t="s">
        <v>638</v>
      </c>
      <c r="G23" s="102"/>
      <c r="H23" s="166"/>
      <c r="I23" s="166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 x14ac:dyDescent="0.25">
      <c r="A24" s="94"/>
      <c r="B24" s="94"/>
      <c r="C24" s="68"/>
      <c r="D24" s="94"/>
      <c r="E24" s="94"/>
      <c r="F24" s="59"/>
      <c r="G24" s="102"/>
      <c r="H24" s="103"/>
      <c r="I24" s="103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19" x14ac:dyDescent="0.25">
      <c r="A25" s="94"/>
      <c r="B25" s="94"/>
      <c r="C25" s="114" t="s">
        <v>336</v>
      </c>
      <c r="D25" s="94"/>
      <c r="E25" s="94"/>
      <c r="F25" s="97" t="s">
        <v>337</v>
      </c>
      <c r="G25" s="94"/>
      <c r="H25" s="94"/>
      <c r="I25" s="94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x14ac:dyDescent="0.25">
      <c r="A26" s="96"/>
      <c r="B26" s="167"/>
      <c r="C26" s="167"/>
      <c r="D26" s="167"/>
      <c r="E26" s="167"/>
      <c r="F26" s="167"/>
      <c r="G26" s="167"/>
      <c r="H26" s="96"/>
      <c r="I26" s="96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1:19" x14ac:dyDescent="0.25">
      <c r="A27" s="96"/>
      <c r="B27" s="97"/>
      <c r="C27" s="97"/>
      <c r="D27" s="97"/>
      <c r="E27" s="97"/>
      <c r="F27" s="97"/>
      <c r="G27" s="97"/>
      <c r="H27" s="96"/>
      <c r="I27" s="96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1:19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</row>
    <row r="29" spans="1:19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</row>
    <row r="30" spans="1:19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</row>
    <row r="31" spans="1:19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</row>
    <row r="32" spans="1:19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19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</row>
    <row r="35" spans="1:19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x14ac:dyDescent="0.25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</row>
  </sheetData>
  <mergeCells count="12">
    <mergeCell ref="A10:A11"/>
    <mergeCell ref="B10:B11"/>
    <mergeCell ref="C10:C11"/>
    <mergeCell ref="D10:D11"/>
    <mergeCell ref="E10:G10"/>
    <mergeCell ref="H22:I22"/>
    <mergeCell ref="H23:I23"/>
    <mergeCell ref="B26:G26"/>
    <mergeCell ref="R10:S10"/>
    <mergeCell ref="R1:S1"/>
    <mergeCell ref="R3:S3"/>
    <mergeCell ref="R4:S4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32" workbookViewId="0">
      <selection activeCell="B33" sqref="B33"/>
    </sheetView>
  </sheetViews>
  <sheetFormatPr defaultRowHeight="15" x14ac:dyDescent="0.25"/>
  <cols>
    <col min="1" max="1" width="4.42578125" customWidth="1"/>
    <col min="2" max="2" width="20.5703125" customWidth="1"/>
    <col min="3" max="3" width="27.42578125" customWidth="1"/>
    <col min="6" max="6" width="11.7109375" customWidth="1"/>
    <col min="7" max="7" width="14.7109375" bestFit="1" customWidth="1"/>
    <col min="9" max="9" width="14.85546875" customWidth="1"/>
  </cols>
  <sheetData>
    <row r="1" spans="1:10" x14ac:dyDescent="0.25">
      <c r="A1" s="94"/>
      <c r="B1" s="94"/>
      <c r="C1" s="94"/>
      <c r="D1" s="94"/>
      <c r="E1" s="94"/>
      <c r="F1" s="94"/>
      <c r="G1" s="94"/>
      <c r="H1" s="166" t="s">
        <v>193</v>
      </c>
      <c r="I1" s="166"/>
      <c r="J1" s="94"/>
    </row>
    <row r="2" spans="1:10" x14ac:dyDescent="0.25">
      <c r="A2" s="94"/>
      <c r="B2" s="94"/>
      <c r="C2" s="94"/>
      <c r="D2" s="94"/>
      <c r="E2" s="94"/>
      <c r="F2" s="94"/>
      <c r="G2" s="94"/>
      <c r="H2" s="94"/>
      <c r="I2" s="95" t="s">
        <v>194</v>
      </c>
      <c r="J2" s="94"/>
    </row>
    <row r="3" spans="1:10" x14ac:dyDescent="0.25">
      <c r="A3" s="94"/>
      <c r="B3" s="94"/>
      <c r="C3" s="94"/>
      <c r="D3" s="94"/>
      <c r="E3" s="94"/>
      <c r="F3" s="94"/>
      <c r="G3" s="94"/>
      <c r="H3" s="166" t="s">
        <v>195</v>
      </c>
      <c r="I3" s="166"/>
      <c r="J3" s="94"/>
    </row>
    <row r="4" spans="1:10" x14ac:dyDescent="0.25">
      <c r="A4" s="94"/>
      <c r="B4" s="94"/>
      <c r="C4" s="94"/>
      <c r="D4" s="94"/>
      <c r="E4" s="94"/>
      <c r="F4" s="94"/>
      <c r="G4" s="94"/>
      <c r="H4" s="166" t="s">
        <v>340</v>
      </c>
      <c r="I4" s="166"/>
      <c r="J4" s="94"/>
    </row>
    <row r="5" spans="1:10" x14ac:dyDescent="0.25">
      <c r="A5" s="94"/>
      <c r="B5" s="94"/>
      <c r="C5" s="94"/>
      <c r="D5" s="94"/>
      <c r="E5" s="94"/>
      <c r="F5" s="94"/>
      <c r="G5" s="94"/>
      <c r="H5" s="94"/>
      <c r="I5" s="94"/>
      <c r="J5" s="94"/>
    </row>
    <row r="6" spans="1:10" x14ac:dyDescent="0.25">
      <c r="A6" s="94"/>
      <c r="B6" s="94"/>
      <c r="C6" s="94"/>
      <c r="D6" s="94"/>
      <c r="E6" s="94"/>
      <c r="F6" s="94"/>
      <c r="G6" s="94"/>
      <c r="H6" s="94"/>
      <c r="I6" s="94"/>
      <c r="J6" s="94"/>
    </row>
    <row r="7" spans="1:10" x14ac:dyDescent="0.25">
      <c r="A7" s="96"/>
      <c r="B7" s="167" t="s">
        <v>478</v>
      </c>
      <c r="C7" s="167"/>
      <c r="D7" s="167"/>
      <c r="E7" s="167"/>
      <c r="F7" s="167"/>
      <c r="G7" s="167"/>
      <c r="H7" s="96"/>
      <c r="I7" s="96"/>
      <c r="J7" s="94"/>
    </row>
    <row r="8" spans="1:10" x14ac:dyDescent="0.25">
      <c r="A8" s="96"/>
      <c r="B8" s="97" t="s">
        <v>655</v>
      </c>
      <c r="C8" s="97"/>
      <c r="D8" s="97"/>
      <c r="E8" s="97"/>
      <c r="F8" s="97"/>
      <c r="G8" s="97"/>
      <c r="H8" s="96"/>
      <c r="I8" s="96"/>
      <c r="J8" s="94"/>
    </row>
    <row r="9" spans="1:10" x14ac:dyDescent="0.25">
      <c r="A9" s="159" t="s">
        <v>198</v>
      </c>
      <c r="B9" s="174" t="s">
        <v>21</v>
      </c>
      <c r="C9" s="159" t="s">
        <v>1</v>
      </c>
      <c r="D9" s="159" t="s">
        <v>2</v>
      </c>
      <c r="E9" s="175" t="s">
        <v>363</v>
      </c>
      <c r="F9" s="175"/>
      <c r="G9" s="175"/>
      <c r="H9" s="176" t="s">
        <v>343</v>
      </c>
      <c r="I9" s="177"/>
      <c r="J9" s="94"/>
    </row>
    <row r="10" spans="1:10" x14ac:dyDescent="0.25">
      <c r="A10" s="159"/>
      <c r="B10" s="174"/>
      <c r="C10" s="159"/>
      <c r="D10" s="159"/>
      <c r="E10" s="98" t="s">
        <v>13</v>
      </c>
      <c r="F10" s="60" t="s">
        <v>3</v>
      </c>
      <c r="G10" s="60" t="s">
        <v>4</v>
      </c>
      <c r="H10" s="98" t="s">
        <v>13</v>
      </c>
      <c r="I10" s="60" t="s">
        <v>4</v>
      </c>
      <c r="J10" s="94"/>
    </row>
    <row r="11" spans="1:10" ht="111.75" customHeight="1" x14ac:dyDescent="0.25">
      <c r="A11" s="39">
        <v>1</v>
      </c>
      <c r="B11" s="55" t="s">
        <v>567</v>
      </c>
      <c r="C11" s="55" t="s">
        <v>640</v>
      </c>
      <c r="D11" s="39" t="s">
        <v>164</v>
      </c>
      <c r="E11" s="39">
        <v>50</v>
      </c>
      <c r="F11" s="89">
        <v>7000</v>
      </c>
      <c r="G11" s="90">
        <f>E11*F11</f>
        <v>350000</v>
      </c>
      <c r="H11" s="91">
        <f>E11</f>
        <v>50</v>
      </c>
      <c r="I11" s="93">
        <f>H11*F11</f>
        <v>350000</v>
      </c>
      <c r="J11" s="94"/>
    </row>
    <row r="12" spans="1:10" ht="90.75" customHeight="1" x14ac:dyDescent="0.25">
      <c r="A12" s="39"/>
      <c r="B12" s="55" t="s">
        <v>567</v>
      </c>
      <c r="C12" s="55" t="s">
        <v>639</v>
      </c>
      <c r="D12" s="39" t="s">
        <v>164</v>
      </c>
      <c r="E12" s="39">
        <v>50</v>
      </c>
      <c r="F12" s="89">
        <v>7000</v>
      </c>
      <c r="G12" s="90">
        <f>E12*F12</f>
        <v>350000</v>
      </c>
      <c r="H12" s="91">
        <f>E12</f>
        <v>50</v>
      </c>
      <c r="I12" s="93">
        <f>H12*F12</f>
        <v>350000</v>
      </c>
      <c r="J12" s="94"/>
    </row>
    <row r="13" spans="1:10" ht="73.150000000000006" customHeight="1" x14ac:dyDescent="0.25">
      <c r="A13" s="39">
        <v>2</v>
      </c>
      <c r="B13" s="55" t="s">
        <v>568</v>
      </c>
      <c r="C13" s="55" t="s">
        <v>569</v>
      </c>
      <c r="D13" s="39" t="s">
        <v>164</v>
      </c>
      <c r="E13" s="39">
        <v>20</v>
      </c>
      <c r="F13" s="89">
        <v>9000</v>
      </c>
      <c r="G13" s="90">
        <f t="shared" ref="G13:G38" si="0">E13*F13</f>
        <v>180000</v>
      </c>
      <c r="H13" s="91">
        <f t="shared" ref="H13:H38" si="1">E13</f>
        <v>20</v>
      </c>
      <c r="I13" s="93">
        <f t="shared" ref="I13:I38" si="2">H13*F13</f>
        <v>180000</v>
      </c>
      <c r="J13" s="94"/>
    </row>
    <row r="14" spans="1:10" ht="90" x14ac:dyDescent="0.25">
      <c r="A14" s="39">
        <v>3</v>
      </c>
      <c r="B14" s="55" t="s">
        <v>165</v>
      </c>
      <c r="C14" s="55" t="s">
        <v>570</v>
      </c>
      <c r="D14" s="39" t="s">
        <v>164</v>
      </c>
      <c r="E14" s="39">
        <v>30</v>
      </c>
      <c r="F14" s="89">
        <v>1000</v>
      </c>
      <c r="G14" s="90">
        <f t="shared" si="0"/>
        <v>30000</v>
      </c>
      <c r="H14" s="91">
        <f t="shared" si="1"/>
        <v>30</v>
      </c>
      <c r="I14" s="93">
        <f t="shared" si="2"/>
        <v>30000</v>
      </c>
      <c r="J14" s="94"/>
    </row>
    <row r="15" spans="1:10" ht="90" x14ac:dyDescent="0.25">
      <c r="A15" s="39">
        <v>4</v>
      </c>
      <c r="B15" s="55" t="s">
        <v>166</v>
      </c>
      <c r="C15" s="55" t="s">
        <v>571</v>
      </c>
      <c r="D15" s="39" t="s">
        <v>164</v>
      </c>
      <c r="E15" s="39">
        <v>3</v>
      </c>
      <c r="F15" s="89">
        <v>10500</v>
      </c>
      <c r="G15" s="90">
        <f t="shared" si="0"/>
        <v>31500</v>
      </c>
      <c r="H15" s="91">
        <f t="shared" si="1"/>
        <v>3</v>
      </c>
      <c r="I15" s="93">
        <f t="shared" si="2"/>
        <v>31500</v>
      </c>
      <c r="J15" s="94"/>
    </row>
    <row r="16" spans="1:10" ht="90" x14ac:dyDescent="0.25">
      <c r="A16" s="39">
        <v>5</v>
      </c>
      <c r="B16" s="55" t="s">
        <v>167</v>
      </c>
      <c r="C16" s="55" t="s">
        <v>572</v>
      </c>
      <c r="D16" s="39" t="s">
        <v>164</v>
      </c>
      <c r="E16" s="39">
        <v>10</v>
      </c>
      <c r="F16" s="89">
        <v>10500</v>
      </c>
      <c r="G16" s="90">
        <f t="shared" si="0"/>
        <v>105000</v>
      </c>
      <c r="H16" s="91">
        <f t="shared" si="1"/>
        <v>10</v>
      </c>
      <c r="I16" s="93">
        <f t="shared" si="2"/>
        <v>105000</v>
      </c>
      <c r="J16" s="94"/>
    </row>
    <row r="17" spans="1:10" ht="90" x14ac:dyDescent="0.25">
      <c r="A17" s="39">
        <v>6</v>
      </c>
      <c r="B17" s="55" t="s">
        <v>168</v>
      </c>
      <c r="C17" s="55" t="s">
        <v>573</v>
      </c>
      <c r="D17" s="39" t="s">
        <v>164</v>
      </c>
      <c r="E17" s="39">
        <v>3</v>
      </c>
      <c r="F17" s="89">
        <v>10500</v>
      </c>
      <c r="G17" s="90">
        <f t="shared" si="0"/>
        <v>31500</v>
      </c>
      <c r="H17" s="91">
        <f t="shared" si="1"/>
        <v>3</v>
      </c>
      <c r="I17" s="93">
        <f t="shared" si="2"/>
        <v>31500</v>
      </c>
      <c r="J17" s="94"/>
    </row>
    <row r="18" spans="1:10" ht="116.45" customHeight="1" x14ac:dyDescent="0.25">
      <c r="A18" s="39">
        <v>7</v>
      </c>
      <c r="B18" s="55" t="s">
        <v>574</v>
      </c>
      <c r="C18" s="55" t="s">
        <v>575</v>
      </c>
      <c r="D18" s="39" t="s">
        <v>164</v>
      </c>
      <c r="E18" s="39">
        <v>30</v>
      </c>
      <c r="F18" s="89">
        <v>9000</v>
      </c>
      <c r="G18" s="90">
        <f t="shared" si="0"/>
        <v>270000</v>
      </c>
      <c r="H18" s="91">
        <f t="shared" si="1"/>
        <v>30</v>
      </c>
      <c r="I18" s="93">
        <f t="shared" si="2"/>
        <v>270000</v>
      </c>
      <c r="J18" s="94"/>
    </row>
    <row r="19" spans="1:10" ht="131.44999999999999" customHeight="1" x14ac:dyDescent="0.25">
      <c r="A19" s="39">
        <v>8</v>
      </c>
      <c r="B19" s="55" t="s">
        <v>576</v>
      </c>
      <c r="C19" s="55" t="s">
        <v>577</v>
      </c>
      <c r="D19" s="39" t="s">
        <v>164</v>
      </c>
      <c r="E19" s="39">
        <v>50</v>
      </c>
      <c r="F19" s="89">
        <v>1000</v>
      </c>
      <c r="G19" s="90">
        <f t="shared" si="0"/>
        <v>50000</v>
      </c>
      <c r="H19" s="91">
        <f t="shared" si="1"/>
        <v>50</v>
      </c>
      <c r="I19" s="93">
        <f t="shared" si="2"/>
        <v>50000</v>
      </c>
      <c r="J19" s="94"/>
    </row>
    <row r="20" spans="1:10" ht="131.44999999999999" customHeight="1" x14ac:dyDescent="0.25">
      <c r="A20" s="39">
        <v>9</v>
      </c>
      <c r="B20" s="55" t="s">
        <v>578</v>
      </c>
      <c r="C20" s="55" t="s">
        <v>577</v>
      </c>
      <c r="D20" s="39" t="s">
        <v>164</v>
      </c>
      <c r="E20" s="39">
        <v>150</v>
      </c>
      <c r="F20" s="89">
        <v>1000</v>
      </c>
      <c r="G20" s="90">
        <f t="shared" si="0"/>
        <v>150000</v>
      </c>
      <c r="H20" s="91">
        <f t="shared" si="1"/>
        <v>150</v>
      </c>
      <c r="I20" s="93">
        <f t="shared" si="2"/>
        <v>150000</v>
      </c>
      <c r="J20" s="94"/>
    </row>
    <row r="21" spans="1:10" ht="30" x14ac:dyDescent="0.25">
      <c r="A21" s="39">
        <v>10</v>
      </c>
      <c r="B21" s="55" t="s">
        <v>579</v>
      </c>
      <c r="C21" s="55" t="s">
        <v>580</v>
      </c>
      <c r="D21" s="39" t="s">
        <v>164</v>
      </c>
      <c r="E21" s="39">
        <v>20</v>
      </c>
      <c r="F21" s="89">
        <v>1000</v>
      </c>
      <c r="G21" s="90">
        <f t="shared" si="0"/>
        <v>20000</v>
      </c>
      <c r="H21" s="91">
        <f t="shared" si="1"/>
        <v>20</v>
      </c>
      <c r="I21" s="93">
        <f t="shared" si="2"/>
        <v>20000</v>
      </c>
      <c r="J21" s="94"/>
    </row>
    <row r="22" spans="1:10" ht="48" customHeight="1" x14ac:dyDescent="0.25">
      <c r="A22" s="39">
        <v>11</v>
      </c>
      <c r="B22" s="55" t="s">
        <v>169</v>
      </c>
      <c r="C22" s="55" t="s">
        <v>581</v>
      </c>
      <c r="D22" s="39" t="s">
        <v>164</v>
      </c>
      <c r="E22" s="39">
        <v>20</v>
      </c>
      <c r="F22" s="89">
        <v>400</v>
      </c>
      <c r="G22" s="90">
        <f t="shared" si="0"/>
        <v>8000</v>
      </c>
      <c r="H22" s="91">
        <f t="shared" si="1"/>
        <v>20</v>
      </c>
      <c r="I22" s="93">
        <f t="shared" si="2"/>
        <v>8000</v>
      </c>
      <c r="J22" s="94"/>
    </row>
    <row r="23" spans="1:10" ht="63" customHeight="1" x14ac:dyDescent="0.25">
      <c r="A23" s="39">
        <v>12</v>
      </c>
      <c r="B23" s="55" t="s">
        <v>582</v>
      </c>
      <c r="C23" s="55" t="s">
        <v>583</v>
      </c>
      <c r="D23" s="39" t="s">
        <v>164</v>
      </c>
      <c r="E23" s="39">
        <v>50</v>
      </c>
      <c r="F23" s="89">
        <v>300</v>
      </c>
      <c r="G23" s="90">
        <f t="shared" si="0"/>
        <v>15000</v>
      </c>
      <c r="H23" s="91">
        <f t="shared" si="1"/>
        <v>50</v>
      </c>
      <c r="I23" s="93">
        <f t="shared" si="2"/>
        <v>15000</v>
      </c>
      <c r="J23" s="94"/>
    </row>
    <row r="24" spans="1:10" ht="99.75" customHeight="1" x14ac:dyDescent="0.25">
      <c r="A24" s="39">
        <v>13</v>
      </c>
      <c r="B24" s="55" t="s">
        <v>584</v>
      </c>
      <c r="C24" s="55" t="s">
        <v>585</v>
      </c>
      <c r="D24" s="39" t="s">
        <v>586</v>
      </c>
      <c r="E24" s="39">
        <v>150</v>
      </c>
      <c r="F24" s="89">
        <v>300</v>
      </c>
      <c r="G24" s="90">
        <f t="shared" si="0"/>
        <v>45000</v>
      </c>
      <c r="H24" s="91">
        <f t="shared" si="1"/>
        <v>150</v>
      </c>
      <c r="I24" s="93">
        <f t="shared" si="2"/>
        <v>45000</v>
      </c>
      <c r="J24" s="94"/>
    </row>
    <row r="25" spans="1:10" ht="55.5" customHeight="1" x14ac:dyDescent="0.25">
      <c r="A25" s="39">
        <v>14</v>
      </c>
      <c r="B25" s="55" t="s">
        <v>587</v>
      </c>
      <c r="C25" s="55" t="s">
        <v>588</v>
      </c>
      <c r="D25" s="39" t="s">
        <v>164</v>
      </c>
      <c r="E25" s="39">
        <v>50</v>
      </c>
      <c r="F25" s="89">
        <v>100</v>
      </c>
      <c r="G25" s="90">
        <f t="shared" si="0"/>
        <v>5000</v>
      </c>
      <c r="H25" s="91">
        <f t="shared" si="1"/>
        <v>50</v>
      </c>
      <c r="I25" s="93">
        <f t="shared" si="2"/>
        <v>5000</v>
      </c>
      <c r="J25" s="94"/>
    </row>
    <row r="26" spans="1:10" ht="48.75" customHeight="1" x14ac:dyDescent="0.25">
      <c r="A26" s="39">
        <v>15</v>
      </c>
      <c r="B26" s="55" t="s">
        <v>589</v>
      </c>
      <c r="C26" s="55" t="s">
        <v>590</v>
      </c>
      <c r="D26" s="39" t="s">
        <v>164</v>
      </c>
      <c r="E26" s="39">
        <v>50</v>
      </c>
      <c r="F26" s="89">
        <v>100</v>
      </c>
      <c r="G26" s="90">
        <f t="shared" si="0"/>
        <v>5000</v>
      </c>
      <c r="H26" s="91">
        <f t="shared" si="1"/>
        <v>50</v>
      </c>
      <c r="I26" s="93">
        <f t="shared" si="2"/>
        <v>5000</v>
      </c>
      <c r="J26" s="94"/>
    </row>
    <row r="27" spans="1:10" ht="39" customHeight="1" x14ac:dyDescent="0.25">
      <c r="A27" s="39">
        <v>16</v>
      </c>
      <c r="B27" s="55" t="s">
        <v>591</v>
      </c>
      <c r="C27" s="55" t="s">
        <v>592</v>
      </c>
      <c r="D27" s="39" t="s">
        <v>164</v>
      </c>
      <c r="E27" s="39">
        <v>50</v>
      </c>
      <c r="F27" s="89">
        <v>100</v>
      </c>
      <c r="G27" s="90">
        <f t="shared" si="0"/>
        <v>5000</v>
      </c>
      <c r="H27" s="91">
        <f t="shared" si="1"/>
        <v>50</v>
      </c>
      <c r="I27" s="93">
        <f t="shared" si="2"/>
        <v>5000</v>
      </c>
      <c r="J27" s="94"/>
    </row>
    <row r="28" spans="1:10" ht="53.25" customHeight="1" x14ac:dyDescent="0.25">
      <c r="A28" s="39">
        <v>17</v>
      </c>
      <c r="B28" s="55" t="s">
        <v>593</v>
      </c>
      <c r="C28" s="55" t="s">
        <v>594</v>
      </c>
      <c r="D28" s="39" t="s">
        <v>164</v>
      </c>
      <c r="E28" s="39">
        <v>100</v>
      </c>
      <c r="F28" s="89">
        <v>100</v>
      </c>
      <c r="G28" s="90">
        <f t="shared" si="0"/>
        <v>10000</v>
      </c>
      <c r="H28" s="91">
        <f t="shared" si="1"/>
        <v>100</v>
      </c>
      <c r="I28" s="93">
        <f t="shared" si="2"/>
        <v>10000</v>
      </c>
      <c r="J28" s="94"/>
    </row>
    <row r="29" spans="1:10" ht="51" customHeight="1" x14ac:dyDescent="0.25">
      <c r="A29" s="39">
        <v>18</v>
      </c>
      <c r="B29" s="55" t="s">
        <v>595</v>
      </c>
      <c r="C29" s="55" t="s">
        <v>596</v>
      </c>
      <c r="D29" s="39" t="s">
        <v>164</v>
      </c>
      <c r="E29" s="39">
        <v>20</v>
      </c>
      <c r="F29" s="89">
        <v>2000</v>
      </c>
      <c r="G29" s="90">
        <f t="shared" si="0"/>
        <v>40000</v>
      </c>
      <c r="H29" s="91">
        <f t="shared" si="1"/>
        <v>20</v>
      </c>
      <c r="I29" s="93">
        <f t="shared" si="2"/>
        <v>40000</v>
      </c>
      <c r="J29" s="94"/>
    </row>
    <row r="30" spans="1:10" ht="107.25" customHeight="1" x14ac:dyDescent="0.25">
      <c r="A30" s="39">
        <v>19</v>
      </c>
      <c r="B30" s="55" t="s">
        <v>597</v>
      </c>
      <c r="C30" s="55" t="s">
        <v>598</v>
      </c>
      <c r="D30" s="39" t="s">
        <v>164</v>
      </c>
      <c r="E30" s="39">
        <v>10</v>
      </c>
      <c r="F30" s="89">
        <v>2000</v>
      </c>
      <c r="G30" s="90">
        <f t="shared" si="0"/>
        <v>20000</v>
      </c>
      <c r="H30" s="91">
        <f t="shared" si="1"/>
        <v>10</v>
      </c>
      <c r="I30" s="93">
        <f t="shared" si="2"/>
        <v>20000</v>
      </c>
      <c r="J30" s="94"/>
    </row>
    <row r="31" spans="1:10" ht="69" customHeight="1" x14ac:dyDescent="0.25">
      <c r="A31" s="39">
        <v>20</v>
      </c>
      <c r="B31" s="55" t="s">
        <v>599</v>
      </c>
      <c r="C31" s="55" t="s">
        <v>599</v>
      </c>
      <c r="D31" s="39" t="s">
        <v>164</v>
      </c>
      <c r="E31" s="39">
        <v>30</v>
      </c>
      <c r="F31" s="89">
        <v>2000</v>
      </c>
      <c r="G31" s="90">
        <f t="shared" si="0"/>
        <v>60000</v>
      </c>
      <c r="H31" s="91">
        <f t="shared" si="1"/>
        <v>30</v>
      </c>
      <c r="I31" s="93">
        <f t="shared" si="2"/>
        <v>60000</v>
      </c>
      <c r="J31" s="94"/>
    </row>
    <row r="32" spans="1:10" ht="73.5" customHeight="1" x14ac:dyDescent="0.25">
      <c r="A32" s="39">
        <v>21</v>
      </c>
      <c r="B32" s="55" t="s">
        <v>600</v>
      </c>
      <c r="C32" s="55" t="s">
        <v>600</v>
      </c>
      <c r="D32" s="39" t="s">
        <v>164</v>
      </c>
      <c r="E32" s="39">
        <v>30</v>
      </c>
      <c r="F32" s="89">
        <v>2000</v>
      </c>
      <c r="G32" s="90">
        <f t="shared" si="0"/>
        <v>60000</v>
      </c>
      <c r="H32" s="91">
        <f t="shared" si="1"/>
        <v>30</v>
      </c>
      <c r="I32" s="93">
        <f t="shared" si="2"/>
        <v>60000</v>
      </c>
      <c r="J32" s="94"/>
    </row>
    <row r="33" spans="1:10" ht="409.5" x14ac:dyDescent="0.25">
      <c r="A33" s="39">
        <v>22</v>
      </c>
      <c r="B33" s="55" t="s">
        <v>185</v>
      </c>
      <c r="C33" s="55" t="s">
        <v>601</v>
      </c>
      <c r="D33" s="39" t="s">
        <v>164</v>
      </c>
      <c r="E33" s="39">
        <v>1</v>
      </c>
      <c r="F33" s="89">
        <v>20000</v>
      </c>
      <c r="G33" s="90">
        <f t="shared" si="0"/>
        <v>20000</v>
      </c>
      <c r="H33" s="91">
        <f t="shared" si="1"/>
        <v>1</v>
      </c>
      <c r="I33" s="93">
        <f t="shared" si="2"/>
        <v>20000</v>
      </c>
      <c r="J33" s="94"/>
    </row>
    <row r="34" spans="1:10" ht="45" x14ac:dyDescent="0.25">
      <c r="A34" s="39">
        <v>23</v>
      </c>
      <c r="B34" s="55" t="s">
        <v>189</v>
      </c>
      <c r="C34" s="55"/>
      <c r="D34" s="39" t="s">
        <v>164</v>
      </c>
      <c r="E34" s="39">
        <v>50</v>
      </c>
      <c r="F34" s="89">
        <v>3000</v>
      </c>
      <c r="G34" s="90">
        <f t="shared" si="0"/>
        <v>150000</v>
      </c>
      <c r="H34" s="91">
        <f t="shared" si="1"/>
        <v>50</v>
      </c>
      <c r="I34" s="93">
        <f t="shared" si="2"/>
        <v>150000</v>
      </c>
      <c r="J34" s="94"/>
    </row>
    <row r="35" spans="1:10" x14ac:dyDescent="0.25">
      <c r="A35" s="39">
        <v>24</v>
      </c>
      <c r="B35" s="55" t="s">
        <v>602</v>
      </c>
      <c r="C35" s="55"/>
      <c r="D35" s="39" t="s">
        <v>164</v>
      </c>
      <c r="E35" s="39">
        <v>100</v>
      </c>
      <c r="F35" s="89">
        <v>700</v>
      </c>
      <c r="G35" s="90">
        <f t="shared" si="0"/>
        <v>70000</v>
      </c>
      <c r="H35" s="91">
        <f t="shared" si="1"/>
        <v>100</v>
      </c>
      <c r="I35" s="93">
        <f t="shared" si="2"/>
        <v>70000</v>
      </c>
      <c r="J35" s="94"/>
    </row>
    <row r="36" spans="1:10" ht="30" x14ac:dyDescent="0.25">
      <c r="A36" s="39">
        <v>25</v>
      </c>
      <c r="B36" s="55" t="s">
        <v>603</v>
      </c>
      <c r="C36" s="55" t="s">
        <v>604</v>
      </c>
      <c r="D36" s="39" t="s">
        <v>164</v>
      </c>
      <c r="E36" s="39">
        <v>50</v>
      </c>
      <c r="F36" s="89">
        <v>300</v>
      </c>
      <c r="G36" s="90">
        <f t="shared" si="0"/>
        <v>15000</v>
      </c>
      <c r="H36" s="91">
        <f t="shared" si="1"/>
        <v>50</v>
      </c>
      <c r="I36" s="93">
        <f t="shared" si="2"/>
        <v>15000</v>
      </c>
      <c r="J36" s="94"/>
    </row>
    <row r="37" spans="1:10" ht="30" x14ac:dyDescent="0.25">
      <c r="A37" s="39">
        <v>26</v>
      </c>
      <c r="B37" s="55" t="s">
        <v>605</v>
      </c>
      <c r="C37" s="55" t="s">
        <v>606</v>
      </c>
      <c r="D37" s="39" t="s">
        <v>164</v>
      </c>
      <c r="E37" s="39">
        <v>50</v>
      </c>
      <c r="F37" s="89">
        <v>300</v>
      </c>
      <c r="G37" s="90">
        <f t="shared" si="0"/>
        <v>15000</v>
      </c>
      <c r="H37" s="91">
        <f t="shared" si="1"/>
        <v>50</v>
      </c>
      <c r="I37" s="93">
        <f t="shared" si="2"/>
        <v>15000</v>
      </c>
      <c r="J37" s="94"/>
    </row>
    <row r="38" spans="1:10" ht="384" customHeight="1" x14ac:dyDescent="0.25">
      <c r="A38" s="99">
        <v>27</v>
      </c>
      <c r="B38" s="100" t="s">
        <v>607</v>
      </c>
      <c r="C38" s="100" t="s">
        <v>608</v>
      </c>
      <c r="D38" s="99" t="s">
        <v>164</v>
      </c>
      <c r="E38" s="99">
        <v>1</v>
      </c>
      <c r="F38" s="101">
        <v>40000</v>
      </c>
      <c r="G38" s="90">
        <f t="shared" si="0"/>
        <v>40000</v>
      </c>
      <c r="H38" s="91">
        <f t="shared" si="1"/>
        <v>1</v>
      </c>
      <c r="I38" s="93">
        <f t="shared" si="2"/>
        <v>40000</v>
      </c>
      <c r="J38" s="94"/>
    </row>
    <row r="39" spans="1:10" x14ac:dyDescent="0.25">
      <c r="A39" s="91"/>
      <c r="B39" s="55" t="s">
        <v>152</v>
      </c>
      <c r="C39" s="91"/>
      <c r="D39" s="91"/>
      <c r="E39" s="91"/>
      <c r="F39" s="91"/>
      <c r="G39" s="93">
        <f>SUM(G11:G38)</f>
        <v>2151000</v>
      </c>
      <c r="H39" s="91"/>
      <c r="I39" s="93">
        <f>SUM(I11:I38)</f>
        <v>2151000</v>
      </c>
      <c r="J39" s="94"/>
    </row>
    <row r="41" spans="1:10" ht="15.75" x14ac:dyDescent="0.25">
      <c r="B41" s="104"/>
      <c r="C41" s="104"/>
      <c r="D41" s="104"/>
      <c r="E41" s="104"/>
      <c r="F41" s="104"/>
      <c r="G41" s="105"/>
    </row>
    <row r="42" spans="1:10" ht="15.75" x14ac:dyDescent="0.25">
      <c r="B42" s="26" t="s">
        <v>637</v>
      </c>
      <c r="C42" s="28"/>
      <c r="D42" s="28"/>
      <c r="E42" s="28"/>
      <c r="F42" s="27" t="s">
        <v>638</v>
      </c>
      <c r="G42" s="105"/>
    </row>
    <row r="43" spans="1:10" ht="15.75" x14ac:dyDescent="0.25">
      <c r="B43" s="106"/>
      <c r="C43" s="25"/>
      <c r="F43" s="107"/>
      <c r="G43" s="105"/>
    </row>
    <row r="44" spans="1:10" ht="15.75" x14ac:dyDescent="0.25">
      <c r="B44" s="108" t="s">
        <v>336</v>
      </c>
      <c r="C44" s="104"/>
      <c r="D44" s="104"/>
      <c r="E44" s="104"/>
      <c r="F44" s="104" t="s">
        <v>337</v>
      </c>
      <c r="G44" s="104"/>
    </row>
  </sheetData>
  <mergeCells count="10">
    <mergeCell ref="H1:I1"/>
    <mergeCell ref="H3:I3"/>
    <mergeCell ref="H4:I4"/>
    <mergeCell ref="B7:G7"/>
    <mergeCell ref="A9:A10"/>
    <mergeCell ref="B9:B10"/>
    <mergeCell ref="C9:C10"/>
    <mergeCell ref="D9:D10"/>
    <mergeCell ref="E9:G9"/>
    <mergeCell ref="H9:I9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Q11" sqref="Q11"/>
    </sheetView>
  </sheetViews>
  <sheetFormatPr defaultRowHeight="15" x14ac:dyDescent="0.25"/>
  <cols>
    <col min="1" max="1" width="6.42578125" customWidth="1"/>
    <col min="2" max="2" width="23.28515625" customWidth="1"/>
    <col min="3" max="3" width="38" customWidth="1"/>
    <col min="6" max="6" width="14.140625" customWidth="1"/>
    <col min="7" max="7" width="14.7109375" bestFit="1" customWidth="1"/>
    <col min="9" max="9" width="15.5703125" customWidth="1"/>
  </cols>
  <sheetData>
    <row r="1" spans="1:9" x14ac:dyDescent="0.25">
      <c r="A1" s="31"/>
      <c r="B1" s="31"/>
      <c r="C1" s="31"/>
      <c r="D1" s="31"/>
      <c r="E1" s="31"/>
      <c r="F1" s="31"/>
      <c r="G1" s="31"/>
      <c r="H1" s="152" t="s">
        <v>193</v>
      </c>
      <c r="I1" s="152"/>
    </row>
    <row r="2" spans="1:9" x14ac:dyDescent="0.25">
      <c r="A2" s="31"/>
      <c r="B2" s="31"/>
      <c r="C2" s="31"/>
      <c r="D2" s="31"/>
      <c r="E2" s="31"/>
      <c r="F2" s="31"/>
      <c r="G2" s="31"/>
      <c r="I2" s="67" t="s">
        <v>194</v>
      </c>
    </row>
    <row r="3" spans="1:9" x14ac:dyDescent="0.25">
      <c r="A3" s="31"/>
      <c r="B3" s="31"/>
      <c r="C3" s="31"/>
      <c r="D3" s="31"/>
      <c r="E3" s="31"/>
      <c r="F3" s="31"/>
      <c r="G3" s="31"/>
      <c r="H3" s="152" t="s">
        <v>195</v>
      </c>
      <c r="I3" s="152"/>
    </row>
    <row r="4" spans="1:9" x14ac:dyDescent="0.25">
      <c r="A4" s="31"/>
      <c r="B4" s="31"/>
      <c r="C4" s="31"/>
      <c r="D4" s="31"/>
      <c r="E4" s="31"/>
      <c r="F4" s="31"/>
      <c r="G4" s="31"/>
      <c r="H4" s="152" t="s">
        <v>340</v>
      </c>
      <c r="I4" s="152"/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x14ac:dyDescent="0.25">
      <c r="A6" s="31"/>
      <c r="B6" s="31"/>
      <c r="C6" s="31"/>
      <c r="D6" s="31"/>
      <c r="E6" s="31"/>
      <c r="F6" s="31"/>
      <c r="G6" s="31"/>
      <c r="H6" s="31"/>
      <c r="I6" s="31"/>
    </row>
    <row r="7" spans="1:9" x14ac:dyDescent="0.25">
      <c r="A7" s="46"/>
      <c r="B7" s="165" t="s">
        <v>478</v>
      </c>
      <c r="C7" s="165"/>
      <c r="D7" s="165"/>
      <c r="E7" s="165"/>
      <c r="F7" s="165"/>
      <c r="G7" s="165"/>
      <c r="H7" s="46"/>
      <c r="I7" s="46"/>
    </row>
    <row r="8" spans="1:9" x14ac:dyDescent="0.25">
      <c r="A8" s="46"/>
      <c r="B8" s="59" t="s">
        <v>656</v>
      </c>
      <c r="C8" s="59"/>
      <c r="D8" s="59"/>
      <c r="E8" s="59"/>
      <c r="F8" s="59"/>
      <c r="G8" s="59"/>
      <c r="H8" s="46"/>
      <c r="I8" s="46"/>
    </row>
    <row r="9" spans="1:9" x14ac:dyDescent="0.25">
      <c r="A9" s="144" t="s">
        <v>198</v>
      </c>
      <c r="B9" s="143" t="s">
        <v>21</v>
      </c>
      <c r="C9" s="144" t="s">
        <v>1</v>
      </c>
      <c r="D9" s="144" t="s">
        <v>2</v>
      </c>
      <c r="E9" s="153" t="s">
        <v>363</v>
      </c>
      <c r="F9" s="153"/>
      <c r="G9" s="153"/>
      <c r="H9" s="163" t="s">
        <v>343</v>
      </c>
      <c r="I9" s="164"/>
    </row>
    <row r="10" spans="1:9" x14ac:dyDescent="0.25">
      <c r="A10" s="144"/>
      <c r="B10" s="143"/>
      <c r="C10" s="144"/>
      <c r="D10" s="144"/>
      <c r="E10" s="53" t="s">
        <v>13</v>
      </c>
      <c r="F10" s="60" t="s">
        <v>3</v>
      </c>
      <c r="G10" s="60" t="s">
        <v>4</v>
      </c>
      <c r="H10" s="53" t="s">
        <v>13</v>
      </c>
      <c r="I10" s="60" t="s">
        <v>4</v>
      </c>
    </row>
    <row r="11" spans="1:9" ht="226.15" customHeight="1" x14ac:dyDescent="0.25">
      <c r="A11" s="39">
        <v>1</v>
      </c>
      <c r="B11" s="55" t="s">
        <v>609</v>
      </c>
      <c r="C11" s="55" t="s">
        <v>636</v>
      </c>
      <c r="D11" s="39" t="s">
        <v>164</v>
      </c>
      <c r="E11" s="39">
        <v>20</v>
      </c>
      <c r="F11" s="89">
        <v>3000</v>
      </c>
      <c r="G11" s="90">
        <f>E11*F11</f>
        <v>60000</v>
      </c>
      <c r="H11" s="91">
        <f>E11</f>
        <v>20</v>
      </c>
      <c r="I11" s="64">
        <f>H11*F11</f>
        <v>60000</v>
      </c>
    </row>
    <row r="12" spans="1:9" ht="31.9" customHeight="1" x14ac:dyDescent="0.25">
      <c r="A12" s="39">
        <v>2</v>
      </c>
      <c r="B12" s="55" t="s">
        <v>610</v>
      </c>
      <c r="C12" s="92" t="s">
        <v>611</v>
      </c>
      <c r="D12" s="39" t="s">
        <v>164</v>
      </c>
      <c r="E12" s="39">
        <v>20</v>
      </c>
      <c r="F12" s="89">
        <v>1850</v>
      </c>
      <c r="G12" s="90">
        <f t="shared" ref="G12:G30" si="0">E12*F12</f>
        <v>37000</v>
      </c>
      <c r="H12" s="91">
        <f t="shared" ref="H12:H30" si="1">E12</f>
        <v>20</v>
      </c>
      <c r="I12" s="64">
        <f t="shared" ref="I12:I30" si="2">H12*F12</f>
        <v>37000</v>
      </c>
    </row>
    <row r="13" spans="1:9" ht="87" customHeight="1" x14ac:dyDescent="0.25">
      <c r="A13" s="39">
        <v>3</v>
      </c>
      <c r="B13" s="55" t="s">
        <v>612</v>
      </c>
      <c r="C13" s="55" t="s">
        <v>613</v>
      </c>
      <c r="D13" s="39" t="s">
        <v>164</v>
      </c>
      <c r="E13" s="39">
        <v>2</v>
      </c>
      <c r="F13" s="89">
        <v>6000</v>
      </c>
      <c r="G13" s="90">
        <f t="shared" si="0"/>
        <v>12000</v>
      </c>
      <c r="H13" s="91">
        <f t="shared" si="1"/>
        <v>2</v>
      </c>
      <c r="I13" s="64">
        <f t="shared" si="2"/>
        <v>12000</v>
      </c>
    </row>
    <row r="14" spans="1:9" ht="394.9" customHeight="1" x14ac:dyDescent="0.25">
      <c r="A14" s="39">
        <v>4</v>
      </c>
      <c r="B14" s="55" t="s">
        <v>184</v>
      </c>
      <c r="C14" s="55" t="s">
        <v>614</v>
      </c>
      <c r="D14" s="39" t="s">
        <v>164</v>
      </c>
      <c r="E14" s="39">
        <v>1</v>
      </c>
      <c r="F14" s="89">
        <v>20000</v>
      </c>
      <c r="G14" s="90">
        <f t="shared" si="0"/>
        <v>20000</v>
      </c>
      <c r="H14" s="91">
        <f t="shared" si="1"/>
        <v>1</v>
      </c>
      <c r="I14" s="64">
        <f t="shared" si="2"/>
        <v>20000</v>
      </c>
    </row>
    <row r="15" spans="1:9" ht="67.900000000000006" customHeight="1" x14ac:dyDescent="0.25">
      <c r="A15" s="39">
        <v>5</v>
      </c>
      <c r="B15" s="55" t="s">
        <v>615</v>
      </c>
      <c r="C15" s="55" t="s">
        <v>616</v>
      </c>
      <c r="D15" s="39" t="s">
        <v>164</v>
      </c>
      <c r="E15" s="39">
        <v>10</v>
      </c>
      <c r="F15" s="89">
        <v>400</v>
      </c>
      <c r="G15" s="90">
        <f t="shared" si="0"/>
        <v>4000</v>
      </c>
      <c r="H15" s="91">
        <f t="shared" si="1"/>
        <v>10</v>
      </c>
      <c r="I15" s="64">
        <f t="shared" si="2"/>
        <v>4000</v>
      </c>
    </row>
    <row r="16" spans="1:9" ht="63" customHeight="1" x14ac:dyDescent="0.25">
      <c r="A16" s="39">
        <v>6</v>
      </c>
      <c r="B16" s="55" t="s">
        <v>617</v>
      </c>
      <c r="C16" s="55" t="s">
        <v>618</v>
      </c>
      <c r="D16" s="39" t="s">
        <v>164</v>
      </c>
      <c r="E16" s="39">
        <v>10</v>
      </c>
      <c r="F16" s="89">
        <v>400</v>
      </c>
      <c r="G16" s="90">
        <f t="shared" si="0"/>
        <v>4000</v>
      </c>
      <c r="H16" s="91">
        <f t="shared" si="1"/>
        <v>10</v>
      </c>
      <c r="I16" s="64">
        <f t="shared" si="2"/>
        <v>4000</v>
      </c>
    </row>
    <row r="17" spans="1:9" ht="63" customHeight="1" x14ac:dyDescent="0.25">
      <c r="A17" s="39">
        <v>7</v>
      </c>
      <c r="B17" s="55" t="s">
        <v>643</v>
      </c>
      <c r="C17" s="55" t="s">
        <v>644</v>
      </c>
      <c r="D17" s="39" t="s">
        <v>164</v>
      </c>
      <c r="E17" s="39">
        <v>10</v>
      </c>
      <c r="F17" s="89">
        <v>1800</v>
      </c>
      <c r="G17" s="90">
        <f t="shared" si="0"/>
        <v>18000</v>
      </c>
      <c r="H17" s="91">
        <f t="shared" si="1"/>
        <v>10</v>
      </c>
      <c r="I17" s="64">
        <f t="shared" ref="I17" si="3">H17*F17</f>
        <v>18000</v>
      </c>
    </row>
    <row r="18" spans="1:9" ht="64.150000000000006" customHeight="1" x14ac:dyDescent="0.25">
      <c r="A18" s="39">
        <v>8</v>
      </c>
      <c r="B18" s="55" t="s">
        <v>641</v>
      </c>
      <c r="C18" s="55" t="s">
        <v>642</v>
      </c>
      <c r="D18" s="39" t="s">
        <v>164</v>
      </c>
      <c r="E18" s="39">
        <v>10</v>
      </c>
      <c r="F18" s="89">
        <v>2000</v>
      </c>
      <c r="G18" s="90">
        <f t="shared" si="0"/>
        <v>20000</v>
      </c>
      <c r="H18" s="91">
        <f t="shared" si="1"/>
        <v>10</v>
      </c>
      <c r="I18" s="64">
        <f t="shared" si="2"/>
        <v>20000</v>
      </c>
    </row>
    <row r="19" spans="1:9" ht="28.15" customHeight="1" x14ac:dyDescent="0.25">
      <c r="A19" s="39">
        <v>9</v>
      </c>
      <c r="B19" s="55" t="s">
        <v>619</v>
      </c>
      <c r="C19" s="55" t="s">
        <v>620</v>
      </c>
      <c r="D19" s="39" t="s">
        <v>164</v>
      </c>
      <c r="E19" s="39">
        <v>30</v>
      </c>
      <c r="F19" s="89">
        <v>500</v>
      </c>
      <c r="G19" s="90">
        <f t="shared" si="0"/>
        <v>15000</v>
      </c>
      <c r="H19" s="91">
        <f t="shared" si="1"/>
        <v>30</v>
      </c>
      <c r="I19" s="64">
        <f t="shared" si="2"/>
        <v>15000</v>
      </c>
    </row>
    <row r="20" spans="1:9" ht="121.9" customHeight="1" x14ac:dyDescent="0.25">
      <c r="A20" s="39">
        <v>10</v>
      </c>
      <c r="B20" s="55" t="s">
        <v>621</v>
      </c>
      <c r="C20" s="55" t="s">
        <v>622</v>
      </c>
      <c r="D20" s="39" t="s">
        <v>164</v>
      </c>
      <c r="E20" s="39">
        <v>800</v>
      </c>
      <c r="F20" s="89">
        <v>1000</v>
      </c>
      <c r="G20" s="90">
        <f t="shared" si="0"/>
        <v>800000</v>
      </c>
      <c r="H20" s="91">
        <f t="shared" si="1"/>
        <v>800</v>
      </c>
      <c r="I20" s="64">
        <f t="shared" si="2"/>
        <v>800000</v>
      </c>
    </row>
    <row r="21" spans="1:9" ht="31.9" customHeight="1" x14ac:dyDescent="0.25">
      <c r="A21" s="39">
        <v>11</v>
      </c>
      <c r="B21" s="55" t="s">
        <v>623</v>
      </c>
      <c r="C21" s="91" t="s">
        <v>624</v>
      </c>
      <c r="D21" s="91" t="s">
        <v>164</v>
      </c>
      <c r="E21" s="91">
        <v>200</v>
      </c>
      <c r="F21" s="91">
        <v>300</v>
      </c>
      <c r="G21" s="90">
        <f t="shared" si="0"/>
        <v>60000</v>
      </c>
      <c r="H21" s="91">
        <f t="shared" si="1"/>
        <v>200</v>
      </c>
      <c r="I21" s="64">
        <f t="shared" si="2"/>
        <v>60000</v>
      </c>
    </row>
    <row r="22" spans="1:9" ht="27" customHeight="1" x14ac:dyDescent="0.25">
      <c r="A22" s="39">
        <v>12</v>
      </c>
      <c r="B22" s="55" t="s">
        <v>625</v>
      </c>
      <c r="C22" s="91" t="s">
        <v>626</v>
      </c>
      <c r="D22" s="91" t="s">
        <v>164</v>
      </c>
      <c r="E22" s="91">
        <v>200</v>
      </c>
      <c r="F22" s="91">
        <v>200</v>
      </c>
      <c r="G22" s="90">
        <f t="shared" si="0"/>
        <v>40000</v>
      </c>
      <c r="H22" s="91">
        <f t="shared" si="1"/>
        <v>200</v>
      </c>
      <c r="I22" s="64">
        <f t="shared" si="2"/>
        <v>40000</v>
      </c>
    </row>
    <row r="23" spans="1:9" ht="100.9" customHeight="1" x14ac:dyDescent="0.25">
      <c r="A23" s="39">
        <v>13</v>
      </c>
      <c r="B23" s="55" t="s">
        <v>627</v>
      </c>
      <c r="C23" s="55" t="s">
        <v>628</v>
      </c>
      <c r="D23" s="39" t="s">
        <v>164</v>
      </c>
      <c r="E23" s="39">
        <v>50</v>
      </c>
      <c r="F23" s="89">
        <v>200</v>
      </c>
      <c r="G23" s="90">
        <f t="shared" si="0"/>
        <v>10000</v>
      </c>
      <c r="H23" s="91">
        <f t="shared" si="1"/>
        <v>50</v>
      </c>
      <c r="I23" s="64">
        <f t="shared" si="2"/>
        <v>10000</v>
      </c>
    </row>
    <row r="24" spans="1:9" ht="54.6" customHeight="1" x14ac:dyDescent="0.25">
      <c r="A24" s="39">
        <v>14</v>
      </c>
      <c r="B24" s="55" t="s">
        <v>170</v>
      </c>
      <c r="C24" s="55" t="s">
        <v>629</v>
      </c>
      <c r="D24" s="39" t="s">
        <v>79</v>
      </c>
      <c r="E24" s="39">
        <v>400</v>
      </c>
      <c r="F24" s="89">
        <v>200</v>
      </c>
      <c r="G24" s="90">
        <f t="shared" si="0"/>
        <v>80000</v>
      </c>
      <c r="H24" s="91">
        <f t="shared" si="1"/>
        <v>400</v>
      </c>
      <c r="I24" s="64">
        <f t="shared" si="2"/>
        <v>80000</v>
      </c>
    </row>
    <row r="25" spans="1:9" ht="82.9" customHeight="1" x14ac:dyDescent="0.25">
      <c r="A25" s="39">
        <v>15</v>
      </c>
      <c r="B25" s="55" t="s">
        <v>171</v>
      </c>
      <c r="C25" s="55" t="s">
        <v>629</v>
      </c>
      <c r="D25" s="39" t="s">
        <v>79</v>
      </c>
      <c r="E25" s="39">
        <v>300</v>
      </c>
      <c r="F25" s="89">
        <v>300</v>
      </c>
      <c r="G25" s="90">
        <f t="shared" si="0"/>
        <v>90000</v>
      </c>
      <c r="H25" s="91">
        <f t="shared" si="1"/>
        <v>300</v>
      </c>
      <c r="I25" s="64">
        <f t="shared" si="2"/>
        <v>90000</v>
      </c>
    </row>
    <row r="26" spans="1:9" ht="32.450000000000003" customHeight="1" x14ac:dyDescent="0.25">
      <c r="A26" s="39">
        <v>16</v>
      </c>
      <c r="B26" s="55" t="s">
        <v>630</v>
      </c>
      <c r="C26" s="55" t="s">
        <v>631</v>
      </c>
      <c r="D26" s="39" t="s">
        <v>164</v>
      </c>
      <c r="E26" s="39">
        <v>30</v>
      </c>
      <c r="F26" s="89">
        <v>500</v>
      </c>
      <c r="G26" s="90">
        <f t="shared" si="0"/>
        <v>15000</v>
      </c>
      <c r="H26" s="91">
        <f t="shared" si="1"/>
        <v>30</v>
      </c>
      <c r="I26" s="64">
        <f t="shared" si="2"/>
        <v>15000</v>
      </c>
    </row>
    <row r="27" spans="1:9" ht="53.45" customHeight="1" x14ac:dyDescent="0.25">
      <c r="A27" s="39">
        <v>17</v>
      </c>
      <c r="B27" s="55" t="s">
        <v>172</v>
      </c>
      <c r="C27" s="55" t="s">
        <v>632</v>
      </c>
      <c r="D27" s="39" t="s">
        <v>164</v>
      </c>
      <c r="E27" s="39">
        <v>30</v>
      </c>
      <c r="F27" s="89">
        <v>500</v>
      </c>
      <c r="G27" s="90">
        <f t="shared" si="0"/>
        <v>15000</v>
      </c>
      <c r="H27" s="91">
        <f t="shared" si="1"/>
        <v>30</v>
      </c>
      <c r="I27" s="64">
        <f t="shared" si="2"/>
        <v>15000</v>
      </c>
    </row>
    <row r="28" spans="1:9" ht="57.6" customHeight="1" x14ac:dyDescent="0.25">
      <c r="A28" s="39">
        <v>18</v>
      </c>
      <c r="B28" s="55" t="s">
        <v>173</v>
      </c>
      <c r="C28" s="55" t="s">
        <v>633</v>
      </c>
      <c r="D28" s="39" t="s">
        <v>164</v>
      </c>
      <c r="E28" s="39">
        <v>100</v>
      </c>
      <c r="F28" s="89">
        <v>200</v>
      </c>
      <c r="G28" s="90">
        <f t="shared" si="0"/>
        <v>20000</v>
      </c>
      <c r="H28" s="91">
        <f t="shared" si="1"/>
        <v>100</v>
      </c>
      <c r="I28" s="64">
        <f t="shared" si="2"/>
        <v>20000</v>
      </c>
    </row>
    <row r="29" spans="1:9" ht="93.6" customHeight="1" x14ac:dyDescent="0.25">
      <c r="A29" s="39">
        <v>19</v>
      </c>
      <c r="B29" s="55" t="s">
        <v>186</v>
      </c>
      <c r="C29" s="55" t="s">
        <v>634</v>
      </c>
      <c r="D29" s="39" t="s">
        <v>164</v>
      </c>
      <c r="E29" s="39">
        <v>1</v>
      </c>
      <c r="F29" s="89">
        <v>20000</v>
      </c>
      <c r="G29" s="90">
        <f t="shared" si="0"/>
        <v>20000</v>
      </c>
      <c r="H29" s="91">
        <f t="shared" si="1"/>
        <v>1</v>
      </c>
      <c r="I29" s="64">
        <f t="shared" si="2"/>
        <v>20000</v>
      </c>
    </row>
    <row r="30" spans="1:9" ht="68.45" customHeight="1" x14ac:dyDescent="0.25">
      <c r="A30" s="39">
        <v>20</v>
      </c>
      <c r="B30" s="55" t="s">
        <v>177</v>
      </c>
      <c r="C30" s="55" t="s">
        <v>635</v>
      </c>
      <c r="D30" s="39" t="s">
        <v>164</v>
      </c>
      <c r="E30" s="39">
        <v>1</v>
      </c>
      <c r="F30" s="89">
        <v>16000</v>
      </c>
      <c r="G30" s="90">
        <f t="shared" si="0"/>
        <v>16000</v>
      </c>
      <c r="H30" s="91">
        <f t="shared" si="1"/>
        <v>1</v>
      </c>
      <c r="I30" s="64">
        <f t="shared" si="2"/>
        <v>16000</v>
      </c>
    </row>
    <row r="31" spans="1:9" ht="16.149999999999999" customHeight="1" x14ac:dyDescent="0.25">
      <c r="A31" s="91"/>
      <c r="B31" s="55" t="s">
        <v>152</v>
      </c>
      <c r="C31" s="91"/>
      <c r="D31" s="91"/>
      <c r="E31" s="91"/>
      <c r="F31" s="91"/>
      <c r="G31" s="90">
        <f>SUM(G11:G30)</f>
        <v>1356000</v>
      </c>
      <c r="H31" s="91"/>
      <c r="I31" s="64">
        <f>SUM(I11:I30)</f>
        <v>1356000</v>
      </c>
    </row>
    <row r="32" spans="1:9" ht="16.149999999999999" customHeight="1" x14ac:dyDescent="0.25"/>
    <row r="33" spans="3:8" ht="16.149999999999999" customHeight="1" x14ac:dyDescent="0.25"/>
    <row r="34" spans="3:8" ht="16.149999999999999" customHeight="1" x14ac:dyDescent="0.25">
      <c r="C34" s="104"/>
      <c r="D34" s="104"/>
      <c r="E34" s="104"/>
      <c r="F34" s="104"/>
      <c r="G34" s="104"/>
      <c r="H34" s="105"/>
    </row>
    <row r="35" spans="3:8" ht="16.149999999999999" customHeight="1" x14ac:dyDescent="0.25">
      <c r="C35" s="26" t="s">
        <v>637</v>
      </c>
      <c r="D35" s="28"/>
      <c r="E35" s="28"/>
      <c r="F35" s="28"/>
      <c r="G35" s="27" t="s">
        <v>638</v>
      </c>
      <c r="H35" s="105"/>
    </row>
    <row r="36" spans="3:8" ht="15.75" x14ac:dyDescent="0.25">
      <c r="C36" s="106"/>
      <c r="D36" s="25"/>
      <c r="G36" s="107"/>
      <c r="H36" s="105"/>
    </row>
    <row r="37" spans="3:8" ht="15.75" x14ac:dyDescent="0.25">
      <c r="C37" s="108" t="s">
        <v>336</v>
      </c>
      <c r="D37" s="104"/>
      <c r="E37" s="104"/>
      <c r="F37" s="104"/>
      <c r="G37" s="104" t="s">
        <v>337</v>
      </c>
      <c r="H37" s="104"/>
    </row>
  </sheetData>
  <mergeCells count="10">
    <mergeCell ref="H1:I1"/>
    <mergeCell ref="H3:I3"/>
    <mergeCell ref="H4:I4"/>
    <mergeCell ref="B7:G7"/>
    <mergeCell ref="A9:A10"/>
    <mergeCell ref="B9:B10"/>
    <mergeCell ref="C9:C10"/>
    <mergeCell ref="D9:D10"/>
    <mergeCell ref="E9:G9"/>
    <mergeCell ref="H9:I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канц.товары</vt:lpstr>
      <vt:lpstr>мягкий инвентарь</vt:lpstr>
      <vt:lpstr>моющие</vt:lpstr>
      <vt:lpstr>посуда</vt:lpstr>
      <vt:lpstr>оргтехника</vt:lpstr>
      <vt:lpstr>хоз товары</vt:lpstr>
      <vt:lpstr>электробыт</vt:lpstr>
      <vt:lpstr>сантех</vt:lpstr>
      <vt:lpstr>электротовары</vt:lpstr>
      <vt:lpstr>ГО ЧС</vt:lpstr>
      <vt:lpstr>бланки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СалтанатТимурбековна</cp:lastModifiedBy>
  <cp:lastPrinted>2017-02-15T09:15:48Z</cp:lastPrinted>
  <dcterms:created xsi:type="dcterms:W3CDTF">2016-11-23T09:35:38Z</dcterms:created>
  <dcterms:modified xsi:type="dcterms:W3CDTF">2017-03-29T10:17:36Z</dcterms:modified>
</cp:coreProperties>
</file>